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uh5\Desktop\ОРИГІНАЛ ДЛЯ ЛАРИСИ ВІКТОРОВНИ 16 СЕСІЯ\Рішення 2022\"/>
    </mc:Choice>
  </mc:AlternateContent>
  <bookViews>
    <workbookView xWindow="-105" yWindow="-105" windowWidth="23250" windowHeight="12450"/>
  </bookViews>
  <sheets>
    <sheet name="2022" sheetId="27" r:id="rId1"/>
  </sheets>
  <definedNames>
    <definedName name="_xlnm._FilterDatabase" localSheetId="0" hidden="1">'2022'!$A$10:$AV$96</definedName>
    <definedName name="Excel_BuiltIn_Print_Titles" localSheetId="0">'2022'!$9:$9</definedName>
    <definedName name="Z_96E2A35E_4A48_419F_9E38_8CEFA5D27C66_.wvu.PrintArea" localSheetId="0">'2022'!$A$1:$J$96</definedName>
    <definedName name="Z_96E2A35E_4A48_419F_9E38_8CEFA5D27C66_.wvu.PrintTitles" localSheetId="0">'2022'!$9:$9</definedName>
    <definedName name="Z_96E2A35E_4A48_419F_9E38_8CEFA5D27C66_.wvu.Rows" localSheetId="0">'2022'!#REF!</definedName>
    <definedName name="Z_ABBD498D_3D2F_4E62_985A_EF1DC4D9DC47_.wvu.PrintArea" localSheetId="0">'2022'!$A$1:$J$96</definedName>
    <definedName name="Z_ABBD498D_3D2F_4E62_985A_EF1DC4D9DC47_.wvu.PrintTitles" localSheetId="0">'2022'!$9:$9</definedName>
    <definedName name="Z_ABBD498D_3D2F_4E62_985A_EF1DC4D9DC47_.wvu.Rows" localSheetId="0">'2022'!#REF!</definedName>
    <definedName name="Z_E02D48B6_D0D9_4E6E_B70D_8E13580A6528_.wvu.PrintArea" localSheetId="0">'2022'!$A$1:$J$96</definedName>
    <definedName name="Z_E02D48B6_D0D9_4E6E_B70D_8E13580A6528_.wvu.PrintTitles" localSheetId="0">'2022'!$9:$9</definedName>
    <definedName name="Z_E02D48B6_D0D9_4E6E_B70D_8E13580A6528_.wvu.Rows" localSheetId="0">'2022'!#REF!</definedName>
    <definedName name="_xlnm.Print_Titles" localSheetId="0">'2022'!$7:$9</definedName>
    <definedName name="_xlnm.Print_Area" localSheetId="0">'2022'!$A$1:$J$98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27" l="1"/>
  <c r="G65" i="27" l="1"/>
  <c r="G66" i="27"/>
  <c r="G67" i="27"/>
  <c r="H14" i="27" l="1"/>
  <c r="G17" i="27"/>
  <c r="G14" i="27" l="1"/>
  <c r="G16" i="27"/>
  <c r="G18" i="27"/>
  <c r="G15" i="27"/>
  <c r="H11" i="27" l="1"/>
  <c r="H13" i="27"/>
  <c r="G13" i="27" s="1"/>
  <c r="G11" i="27" l="1"/>
  <c r="G91" i="27" l="1"/>
  <c r="G94" i="27"/>
  <c r="G95" i="27"/>
  <c r="G87" i="27"/>
  <c r="H90" i="27"/>
  <c r="H89" i="27" l="1"/>
  <c r="G86" i="27"/>
  <c r="G72" i="27"/>
  <c r="G55" i="27"/>
  <c r="G56" i="27"/>
  <c r="H53" i="27"/>
  <c r="G53" i="27" s="1"/>
  <c r="G89" i="27" l="1"/>
  <c r="H88" i="27"/>
  <c r="G88" i="27" s="1"/>
  <c r="G57" i="27"/>
  <c r="G41" i="27"/>
  <c r="G44" i="27"/>
  <c r="G45" i="27"/>
  <c r="G46" i="27"/>
  <c r="G47" i="27"/>
  <c r="G33" i="27"/>
  <c r="H32" i="27"/>
  <c r="H30" i="27" s="1"/>
  <c r="I93" i="27" l="1"/>
  <c r="I92" i="27" s="1"/>
  <c r="I90" i="27" s="1"/>
  <c r="G90" i="27" s="1"/>
  <c r="H93" i="27"/>
  <c r="J90" i="27"/>
  <c r="G84" i="27"/>
  <c r="G83" i="27"/>
  <c r="G82" i="27"/>
  <c r="J78" i="27"/>
  <c r="I80" i="27"/>
  <c r="I78" i="27" s="1"/>
  <c r="H81" i="27"/>
  <c r="G79" i="27"/>
  <c r="G77" i="27"/>
  <c r="J76" i="27"/>
  <c r="J73" i="27" s="1"/>
  <c r="I76" i="27"/>
  <c r="I75" i="27" s="1"/>
  <c r="H76" i="27"/>
  <c r="G74" i="27"/>
  <c r="I71" i="27"/>
  <c r="I70" i="27" s="1"/>
  <c r="H70" i="27"/>
  <c r="G69" i="27"/>
  <c r="H68" i="27"/>
  <c r="G62" i="27"/>
  <c r="J60" i="27"/>
  <c r="J58" i="27" s="1"/>
  <c r="H61" i="27"/>
  <c r="H60" i="27" s="1"/>
  <c r="H58" i="27" s="1"/>
  <c r="G59" i="27"/>
  <c r="G52" i="27"/>
  <c r="G51" i="27" s="1"/>
  <c r="H51" i="27"/>
  <c r="H50" i="27" s="1"/>
  <c r="G49" i="27"/>
  <c r="H43" i="27"/>
  <c r="J42" i="27"/>
  <c r="J40" i="27" s="1"/>
  <c r="I42" i="27"/>
  <c r="I40" i="27" s="1"/>
  <c r="J41" i="27"/>
  <c r="G39" i="27"/>
  <c r="G38" i="27" s="1"/>
  <c r="G37" i="27" s="1"/>
  <c r="G35" i="27" s="1"/>
  <c r="H38" i="27"/>
  <c r="H37" i="27" s="1"/>
  <c r="H35" i="27" s="1"/>
  <c r="J37" i="27"/>
  <c r="J35" i="27" s="1"/>
  <c r="I37" i="27"/>
  <c r="I35" i="27" s="1"/>
  <c r="G36" i="27"/>
  <c r="G34" i="27"/>
  <c r="G32" i="27"/>
  <c r="G31" i="27"/>
  <c r="G30" i="27"/>
  <c r="G29" i="27"/>
  <c r="G28" i="27"/>
  <c r="J27" i="27"/>
  <c r="J26" i="27" s="1"/>
  <c r="I27" i="27"/>
  <c r="I26" i="27" s="1"/>
  <c r="H27" i="27"/>
  <c r="H26" i="27" s="1"/>
  <c r="H24" i="27" s="1"/>
  <c r="G25" i="27"/>
  <c r="J24" i="27"/>
  <c r="I24" i="27"/>
  <c r="G23" i="27"/>
  <c r="G22" i="27" s="1"/>
  <c r="H22" i="27"/>
  <c r="H21" i="27"/>
  <c r="H19" i="27" s="1"/>
  <c r="H80" i="27" l="1"/>
  <c r="H78" i="27"/>
  <c r="H92" i="27"/>
  <c r="G92" i="27" s="1"/>
  <c r="G93" i="27"/>
  <c r="I68" i="27"/>
  <c r="G81" i="27"/>
  <c r="G80" i="27" s="1"/>
  <c r="I73" i="27"/>
  <c r="G70" i="27"/>
  <c r="G71" i="27" s="1"/>
  <c r="G68" i="27" s="1"/>
  <c r="J71" i="27"/>
  <c r="J68" i="27" s="1"/>
  <c r="G76" i="27"/>
  <c r="G73" i="27" s="1"/>
  <c r="H42" i="27"/>
  <c r="G43" i="27"/>
  <c r="J75" i="27"/>
  <c r="G61" i="27"/>
  <c r="I60" i="27"/>
  <c r="I58" i="27" s="1"/>
  <c r="G26" i="27"/>
  <c r="G24" i="27"/>
  <c r="G27" i="27"/>
  <c r="G21" i="27"/>
  <c r="G19" i="27" s="1"/>
  <c r="G50" i="27"/>
  <c r="H48" i="27"/>
  <c r="G48" i="27" s="1"/>
  <c r="H75" i="27"/>
  <c r="G75" i="27" s="1"/>
  <c r="H73" i="27"/>
  <c r="J70" i="27" l="1"/>
  <c r="J96" i="27"/>
  <c r="I96" i="27"/>
  <c r="G60" i="27"/>
  <c r="G58" i="27" s="1"/>
  <c r="G78" i="27"/>
  <c r="H40" i="27"/>
  <c r="H96" i="27" s="1"/>
  <c r="G42" i="27"/>
  <c r="G40" i="27" l="1"/>
  <c r="G96" i="27" s="1"/>
</calcChain>
</file>

<file path=xl/sharedStrings.xml><?xml version="1.0" encoding="utf-8"?>
<sst xmlns="http://schemas.openxmlformats.org/spreadsheetml/2006/main" count="202" uniqueCount="120">
  <si>
    <t>Загальний фонд</t>
  </si>
  <si>
    <t>Спеціальний фонд</t>
  </si>
  <si>
    <t>у тому числі:</t>
  </si>
  <si>
    <t>0490</t>
  </si>
  <si>
    <t>0180</t>
  </si>
  <si>
    <t>1040</t>
  </si>
  <si>
    <t>1090</t>
  </si>
  <si>
    <t>0810</t>
  </si>
  <si>
    <t>0320</t>
  </si>
  <si>
    <t>Заходи державної політики із забезпечення рівних прав та можливостей жінок та чоловіків</t>
  </si>
  <si>
    <t>Заходи державної політики з питань дітей та їх соціального захисту</t>
  </si>
  <si>
    <t>3122</t>
  </si>
  <si>
    <t>8110</t>
  </si>
  <si>
    <t>Усього</t>
  </si>
  <si>
    <t>Інші заходи у сфері соціального захисту і соціального забезпечення</t>
  </si>
  <si>
    <t>3241</t>
  </si>
  <si>
    <t>Код Функціональної класифікації видатків та кредитування бюджету</t>
  </si>
  <si>
    <t>0540</t>
  </si>
  <si>
    <t>Природоохоронні заходи за рахунок цільових фондів</t>
  </si>
  <si>
    <t>7366</t>
  </si>
  <si>
    <t>(код бюджету)</t>
  </si>
  <si>
    <t>у тому числі бюджет розвитку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</si>
  <si>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</si>
  <si>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кредитуваня місцевого бюджету</t>
  </si>
  <si>
    <t>УСЬОГО</t>
  </si>
  <si>
    <t>Код Програмної класифікації видатків та кредитування місцевого бюджету</t>
  </si>
  <si>
    <t>усього</t>
  </si>
  <si>
    <t>Забезпечення діяльності інших закладів у сфері соціального захисту і соціального забезпечення</t>
  </si>
  <si>
    <t>(грн)</t>
  </si>
  <si>
    <t>Реалізація проектів в рамках Надзвичайної кредитної програми для відновлення України</t>
  </si>
  <si>
    <t>Найменування обласної/регіональної програми</t>
  </si>
  <si>
    <t>Дата і номер документа, яким затверджено обласну регіональну програму</t>
  </si>
  <si>
    <t>х</t>
  </si>
  <si>
    <t>0200000</t>
  </si>
  <si>
    <t>Виконавчий комітет Троїцької сільської ради</t>
  </si>
  <si>
    <t>0210000</t>
  </si>
  <si>
    <t>'0213033</t>
  </si>
  <si>
    <t>Компенсаційні виплати на пільговий проїзд автомобільним транспортом окремим категоріям громадян</t>
  </si>
  <si>
    <t>0213112</t>
  </si>
  <si>
    <t>0213242</t>
  </si>
  <si>
    <t>(від 16.04.2021 №472-7/VIII)</t>
  </si>
  <si>
    <t>0213122</t>
  </si>
  <si>
    <t>0213140</t>
  </si>
  <si>
    <t>Оздоровлення та відпочинок дітей( крім заходів з оздоровлення дітей , що здійснюються за рахунок коштів на оздоровлення громадян , які постраждали внаслідок Чорнобильської катастрофи»</t>
  </si>
  <si>
    <t>0213241</t>
  </si>
  <si>
    <t>0213050</t>
  </si>
  <si>
    <t>Пільгове медичне обслуговування осіб, які постраждали внаслідок Чорнобильської катастрофи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</si>
  <si>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</si>
  <si>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</si>
  <si>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0215062</t>
  </si>
  <si>
    <t xml:space="preserve">Підтримка спорту вищих досягнень та організацій, які здійснюють фізкультурно-спортивну діяльність в регіоні </t>
  </si>
  <si>
    <t>0216020</t>
  </si>
  <si>
    <t>6020</t>
  </si>
  <si>
    <t>Забезпечення функіонування підприємств, установ та організацій, що виробляють, виконують та/або надають житлово-комунальні послуги</t>
  </si>
  <si>
    <t>0216030</t>
  </si>
  <si>
    <t>0620</t>
  </si>
  <si>
    <t>Організація благоустрою населених пунктів</t>
  </si>
  <si>
    <t>0217366</t>
  </si>
  <si>
    <t>0218340</t>
  </si>
  <si>
    <t>0218110</t>
  </si>
  <si>
    <t>Заходи із запобігання та ліквідації надзвичайних ситуацій  та наслідків стихійного лиха</t>
  </si>
  <si>
    <t>0218130</t>
  </si>
  <si>
    <t>Забезпечення діяльності місцевої пожежної охорони</t>
  </si>
  <si>
    <t>3710000</t>
  </si>
  <si>
    <t>3719770</t>
  </si>
  <si>
    <t>04542000000</t>
  </si>
  <si>
    <t>Секретар сільської ради</t>
  </si>
  <si>
    <t>Лариса КРУПСЬКА</t>
  </si>
  <si>
    <t>(від  23.12.2020
№ 106-3/VІІІ зі змінами)</t>
  </si>
  <si>
    <t>(від 23.12.2020
№ 76-3/VІІІ зі змінами)</t>
  </si>
  <si>
    <t>0211021</t>
  </si>
  <si>
    <t>0211010</t>
  </si>
  <si>
    <t>0211200</t>
  </si>
  <si>
    <t>у тому числі</t>
  </si>
  <si>
    <t>0910</t>
  </si>
  <si>
    <t>0921</t>
  </si>
  <si>
    <t>0990</t>
  </si>
  <si>
    <t>Надання дошкільної освіти</t>
  </si>
  <si>
    <t>Надання загальної середньої освіти закладами загальної середньої освіти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</si>
  <si>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</si>
  <si>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0211070</t>
  </si>
  <si>
    <t>0960</t>
  </si>
  <si>
    <t xml:space="preserve">Надання позашкільної освіти закладами позашкільної роботи з дітьми </t>
  </si>
  <si>
    <t>Додаток 6</t>
  </si>
  <si>
    <t xml:space="preserve"> Програма "Освіта Троїцької сільської територіальної громади  на 2022-2024 роки»</t>
  </si>
  <si>
    <t>Програма захисту прав дітей та розвитку сімейних форм виховання на території Троїцької сільської територіальної громади на 2022 - 2024 роки</t>
  </si>
  <si>
    <t>Програма «Запобігання та протидії домашньому насильству і насильству за ознакою статі та протидія торгівлі людьми» Троїцької сільської ради на 2021-2023 роки»</t>
  </si>
  <si>
    <t xml:space="preserve">Програма 
розвитку фізичної культури і спорту
Троїцької сільської ради на 2022 рік
</t>
  </si>
  <si>
    <t>0217130</t>
  </si>
  <si>
    <t>7130</t>
  </si>
  <si>
    <t>0421</t>
  </si>
  <si>
    <t>Програма розвитку земельних відносин та охорони земель Троїцької сільської ради на 2018-2022 роки</t>
  </si>
  <si>
    <t xml:space="preserve">Інші субвенції з місцевого бюджету </t>
  </si>
  <si>
    <t>Інші субвенції з місцевого бюджету</t>
  </si>
  <si>
    <t xml:space="preserve">Програма
«Оздоровлення та відпочинок  
дітей Троїцької  сільської ради 
 на 2022 рік»
</t>
  </si>
  <si>
    <t>(від 26.01.2018
№ 90-5/VІІ зі змінами)</t>
  </si>
  <si>
    <t>Здійснення заходів із землеустрою</t>
  </si>
  <si>
    <t>(23.12.2021 № 1211-16/VIII)</t>
  </si>
  <si>
    <t>(23.12.2021 № 1196-16/VIII)</t>
  </si>
  <si>
    <t>(23.12.2021 № 1200-16/VIII)</t>
  </si>
  <si>
    <t>(23.12.2021 №1198-16/VIII)</t>
  </si>
  <si>
    <t>(23.12.2021 №1201-16/VIII)</t>
  </si>
  <si>
    <t>(23.12.2021 №1207-16/VIII)</t>
  </si>
  <si>
    <t>(23.12.2021 № 1199-16/VIII)</t>
  </si>
  <si>
    <t>(23.12.2021 №1212-16/VIII)</t>
  </si>
  <si>
    <t>Програма компенсації пільгового проїзду окремих категорій громадян Троїцької сільської ради на приміських маршрутах автомобільним транспортом загального користування на 2021-2023 роки</t>
  </si>
  <si>
    <t xml:space="preserve">Програма 
соціального захисту населення 
Троїцької сільської ради 
на 2022  рік
</t>
  </si>
  <si>
    <t xml:space="preserve"> Програма 
Комунального підприємства 
«Троїцьке ЖКГ» на 2022-2024
 роки 
</t>
  </si>
  <si>
    <t xml:space="preserve">Програма по 
благоустрою населених пунктів 
Троїцької сільської ради на 2022
 рік
</t>
  </si>
  <si>
    <t xml:space="preserve">Програма
капітального будівництва,
реконструкції та капітального 
ремонту  Троїцької  сільської ради
 на 2022 рік
</t>
  </si>
  <si>
    <t>Програма з природоохоронних заходів Троїцької сільської ради на 2022 рік</t>
  </si>
  <si>
    <t>(23.12.2021 №1202-16/VIII)</t>
  </si>
  <si>
    <t xml:space="preserve">Програма запобігання виникнення 
надзвичайних ситуацій, 
оперативного реагування на них та 
забезпечення пожежної безпеки  на
території Троїцької сільської ради 
на 2021-2023 роки
</t>
  </si>
  <si>
    <t>Програма запобігання виникнення надзвичайних ситуацій, оперативного реагування на них та забезпечення пожежної безпеки на території Троїцької сільської ради на 2021-2023 роки</t>
  </si>
  <si>
    <t xml:space="preserve">Програма  
«Здоров’я Громади на 2022 рік» 
</t>
  </si>
  <si>
    <t>(23.12.2021 №1210-16/VIII)</t>
  </si>
  <si>
    <t>(23.12.2021 №1211-16/VIII)</t>
  </si>
  <si>
    <t>до рішення сільської ради "Про бюджет Троїцької сільської територіальної громади на 2022 рік" від 23.12.2021 р. № 1214-16/VIII</t>
  </si>
  <si>
    <t>Розподіл витрат бюджету  Троїцької сільської територіальної громади на реалізацію місцевих/регіональних програм у 2022 році</t>
  </si>
  <si>
    <t xml:space="preserve">Фінансовий відділ Троїцької сільської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</si>
</sst>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15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2" applyNumberFormat="0" applyFill="0" applyAlignment="0" applyProtection="0"/>
    <xf numFmtId="0" fontId="7" fillId="13" borderId="3" applyNumberFormat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5" fillId="14" borderId="4" applyNumberFormat="0" applyAlignment="0" applyProtection="0"/>
    <xf numFmtId="0" fontId="9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10" fillId="0" borderId="0" xfId="43" applyNumberFormat="1" applyFont="1" applyFill="1" applyAlignment="1" applyProtection="1">
      <alignment horizontal="center" vertical="center" wrapText="1"/>
    </xf>
    <xf numFmtId="0" fontId="13" fillId="0" borderId="0" xfId="43" applyNumberFormat="1" applyFont="1" applyFill="1" applyBorder="1" applyAlignment="1" applyProtection="1">
      <alignment horizontal="center" vertical="top" wrapText="1"/>
    </xf>
    <xf numFmtId="0" fontId="10" fillId="0" borderId="0" xfId="41" applyFont="1" applyFill="1" applyAlignment="1" applyProtection="1">
      <alignment vertical="center"/>
      <protection locked="0"/>
    </xf>
    <xf numFmtId="0" fontId="15" fillId="0" borderId="0" xfId="43" applyNumberFormat="1" applyFont="1" applyFill="1" applyAlignment="1" applyProtection="1"/>
    <xf numFmtId="0" fontId="15" fillId="0" borderId="0" xfId="41" applyFont="1" applyFill="1" applyAlignment="1" applyProtection="1">
      <alignment vertical="center"/>
      <protection locked="0"/>
    </xf>
    <xf numFmtId="0" fontId="15" fillId="0" borderId="0" xfId="41" applyFont="1" applyFill="1" applyAlignment="1" applyProtection="1">
      <alignment horizontal="right" vertical="center"/>
    </xf>
    <xf numFmtId="0" fontId="15" fillId="0" borderId="0" xfId="41" applyFont="1" applyFill="1" applyAlignment="1" applyProtection="1">
      <alignment vertical="center" wrapText="1"/>
    </xf>
    <xf numFmtId="0" fontId="15" fillId="0" borderId="0" xfId="0" applyFont="1" applyFill="1"/>
    <xf numFmtId="0" fontId="12" fillId="0" borderId="0" xfId="43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18" fillId="0" borderId="5" xfId="41" applyFont="1" applyFill="1" applyBorder="1" applyAlignment="1" applyProtection="1">
      <alignment horizontal="center" vertical="center" wrapText="1"/>
    </xf>
    <xf numFmtId="0" fontId="14" fillId="0" borderId="0" xfId="41" applyFont="1" applyFill="1" applyAlignment="1" applyProtection="1">
      <alignment vertical="center"/>
      <protection locked="0"/>
    </xf>
    <xf numFmtId="0" fontId="21" fillId="0" borderId="0" xfId="41" applyFont="1" applyFill="1" applyAlignment="1" applyProtection="1">
      <alignment vertical="center"/>
      <protection locked="0"/>
    </xf>
    <xf numFmtId="0" fontId="18" fillId="0" borderId="0" xfId="41" applyFont="1" applyFill="1" applyAlignment="1" applyProtection="1">
      <alignment vertical="center"/>
      <protection locked="0"/>
    </xf>
    <xf numFmtId="0" fontId="14" fillId="0" borderId="5" xfId="43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left" wrapText="1"/>
    </xf>
    <xf numFmtId="0" fontId="23" fillId="0" borderId="0" xfId="42" applyFont="1" applyFill="1" applyAlignment="1"/>
    <xf numFmtId="0" fontId="14" fillId="0" borderId="5" xfId="43" applyNumberFormat="1" applyFont="1" applyFill="1" applyBorder="1" applyAlignment="1" applyProtection="1">
      <alignment horizontal="center" vertical="center" wrapText="1"/>
    </xf>
    <xf numFmtId="49" fontId="16" fillId="0" borderId="0" xfId="43" applyNumberFormat="1" applyFont="1" applyFill="1" applyBorder="1" applyAlignment="1" applyProtection="1">
      <alignment horizontal="center" vertical="center" wrapText="1"/>
    </xf>
    <xf numFmtId="0" fontId="14" fillId="0" borderId="7" xfId="43" applyNumberFormat="1" applyFont="1" applyFill="1" applyBorder="1" applyAlignment="1" applyProtection="1">
      <alignment horizontal="center" vertical="center" wrapText="1"/>
    </xf>
    <xf numFmtId="0" fontId="14" fillId="15" borderId="0" xfId="41" applyFont="1" applyFill="1" applyAlignment="1" applyProtection="1">
      <alignment vertical="center"/>
      <protection locked="0"/>
    </xf>
    <xf numFmtId="0" fontId="14" fillId="16" borderId="5" xfId="41" applyNumberFormat="1" applyFont="1" applyFill="1" applyBorder="1" applyAlignment="1" applyProtection="1">
      <alignment horizontal="left" vertical="center" wrapText="1"/>
    </xf>
    <xf numFmtId="0" fontId="14" fillId="16" borderId="5" xfId="41" applyFont="1" applyFill="1" applyBorder="1" applyAlignment="1" applyProtection="1">
      <alignment horizontal="center" vertical="center" wrapText="1"/>
    </xf>
    <xf numFmtId="0" fontId="14" fillId="16" borderId="5" xfId="41" applyFont="1" applyFill="1" applyBorder="1" applyAlignment="1" applyProtection="1">
      <alignment horizontal="center" vertical="center"/>
    </xf>
    <xf numFmtId="3" fontId="13" fillId="16" borderId="5" xfId="41" applyNumberFormat="1" applyFont="1" applyFill="1" applyBorder="1" applyAlignment="1" applyProtection="1">
      <alignment horizontal="right" vertical="center" wrapText="1"/>
    </xf>
    <xf numFmtId="3" fontId="17" fillId="16" borderId="5" xfId="43" applyNumberFormat="1" applyFont="1" applyFill="1" applyBorder="1" applyAlignment="1">
      <alignment horizontal="right" vertical="center" wrapText="1"/>
    </xf>
    <xf numFmtId="3" fontId="17" fillId="16" borderId="5" xfId="41" applyNumberFormat="1" applyFont="1" applyFill="1" applyBorder="1" applyAlignment="1">
      <alignment horizontal="right" vertical="center"/>
    </xf>
    <xf numFmtId="3" fontId="13" fillId="16" borderId="5" xfId="41" applyNumberFormat="1" applyFont="1" applyFill="1" applyBorder="1" applyAlignment="1">
      <alignment horizontal="right" vertical="center"/>
    </xf>
    <xf numFmtId="0" fontId="20" fillId="16" borderId="5" xfId="41" applyNumberFormat="1" applyFont="1" applyFill="1" applyBorder="1" applyAlignment="1" applyProtection="1">
      <alignment horizontal="center" vertical="center" wrapText="1"/>
    </xf>
    <xf numFmtId="0" fontId="21" fillId="16" borderId="5" xfId="41" applyFont="1" applyFill="1" applyBorder="1" applyAlignment="1" applyProtection="1">
      <alignment horizontal="center" vertical="center"/>
    </xf>
    <xf numFmtId="3" fontId="24" fillId="16" borderId="5" xfId="41" applyNumberFormat="1" applyFont="1" applyFill="1" applyBorder="1" applyAlignment="1" applyProtection="1">
      <alignment horizontal="right" vertical="center" wrapText="1"/>
    </xf>
    <xf numFmtId="49" fontId="20" fillId="16" borderId="5" xfId="41" applyNumberFormat="1" applyFont="1" applyFill="1" applyBorder="1" applyAlignment="1" applyProtection="1">
      <alignment horizontal="center" vertical="center" wrapText="1"/>
    </xf>
    <xf numFmtId="0" fontId="18" fillId="16" borderId="5" xfId="41" applyFont="1" applyFill="1" applyBorder="1" applyAlignment="1" applyProtection="1">
      <alignment horizontal="center" vertical="center" wrapText="1"/>
    </xf>
    <xf numFmtId="0" fontId="14" fillId="16" borderId="5" xfId="43" applyNumberFormat="1" applyFont="1" applyFill="1" applyBorder="1" applyAlignment="1" applyProtection="1">
      <alignment horizontal="center" vertical="center" wrapText="1"/>
    </xf>
    <xf numFmtId="3" fontId="13" fillId="16" borderId="5" xfId="43" applyNumberFormat="1" applyFont="1" applyFill="1" applyBorder="1" applyAlignment="1">
      <alignment horizontal="right" vertical="center" wrapText="1"/>
    </xf>
    <xf numFmtId="0" fontId="14" fillId="16" borderId="5" xfId="41" applyFont="1" applyFill="1" applyBorder="1" applyAlignment="1">
      <alignment horizontal="center" vertical="center" wrapText="1"/>
    </xf>
    <xf numFmtId="0" fontId="20" fillId="16" borderId="5" xfId="41" applyFont="1" applyFill="1" applyBorder="1" applyAlignment="1">
      <alignment horizontal="center" vertical="center" wrapText="1"/>
    </xf>
    <xf numFmtId="0" fontId="18" fillId="16" borderId="5" xfId="41" applyFont="1" applyFill="1" applyBorder="1" applyAlignment="1" applyProtection="1">
      <alignment horizontal="center" vertical="top" wrapText="1"/>
    </xf>
    <xf numFmtId="49" fontId="20" fillId="16" borderId="6" xfId="41" applyNumberFormat="1" applyFont="1" applyFill="1" applyBorder="1" applyAlignment="1" applyProtection="1">
      <alignment horizontal="center" vertical="center" wrapText="1"/>
    </xf>
    <xf numFmtId="0" fontId="18" fillId="16" borderId="6" xfId="41" applyFont="1" applyFill="1" applyBorder="1" applyAlignment="1" applyProtection="1">
      <alignment horizontal="center" vertical="center" wrapText="1"/>
    </xf>
    <xf numFmtId="3" fontId="13" fillId="16" borderId="6" xfId="41" applyNumberFormat="1" applyFont="1" applyFill="1" applyBorder="1" applyAlignment="1" applyProtection="1">
      <alignment horizontal="right" vertical="center" wrapText="1"/>
    </xf>
    <xf numFmtId="3" fontId="13" fillId="16" borderId="6" xfId="41" applyNumberFormat="1" applyFont="1" applyFill="1" applyBorder="1" applyAlignment="1">
      <alignment horizontal="right" vertical="center"/>
    </xf>
    <xf numFmtId="3" fontId="17" fillId="16" borderId="5" xfId="41" applyNumberFormat="1" applyFont="1" applyFill="1" applyBorder="1" applyAlignment="1" applyProtection="1">
      <alignment horizontal="right" vertical="center"/>
    </xf>
    <xf numFmtId="0" fontId="14" fillId="16" borderId="5" xfId="41" applyNumberFormat="1" applyFont="1" applyFill="1" applyBorder="1" applyAlignment="1" applyProtection="1">
      <alignment horizontal="center" vertical="center" wrapText="1"/>
    </xf>
    <xf numFmtId="49" fontId="14" fillId="16" borderId="5" xfId="41" applyNumberFormat="1" applyFont="1" applyFill="1" applyBorder="1" applyAlignment="1" applyProtection="1">
      <alignment horizontal="left" vertical="center" wrapText="1"/>
    </xf>
    <xf numFmtId="0" fontId="25" fillId="16" borderId="5" xfId="41" applyFont="1" applyFill="1" applyBorder="1" applyAlignment="1" applyProtection="1">
      <alignment horizontal="center" vertical="center" wrapText="1"/>
    </xf>
    <xf numFmtId="0" fontId="20" fillId="16" borderId="5" xfId="41" applyFont="1" applyFill="1" applyBorder="1" applyAlignment="1" applyProtection="1">
      <alignment horizontal="center" vertical="center" wrapText="1"/>
    </xf>
    <xf numFmtId="49" fontId="14" fillId="16" borderId="5" xfId="41" applyNumberFormat="1" applyFont="1" applyFill="1" applyBorder="1" applyAlignment="1" applyProtection="1">
      <alignment horizontal="center" vertical="center" wrapText="1"/>
    </xf>
    <xf numFmtId="3" fontId="13" fillId="16" borderId="5" xfId="41" applyNumberFormat="1" applyFont="1" applyFill="1" applyBorder="1" applyAlignment="1" applyProtection="1">
      <alignment horizontal="right" vertical="center"/>
    </xf>
    <xf numFmtId="0" fontId="20" fillId="16" borderId="5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3" fillId="16" borderId="5" xfId="41" applyFont="1" applyFill="1" applyBorder="1" applyAlignment="1" applyProtection="1">
      <alignment vertical="center" wrapText="1"/>
    </xf>
    <xf numFmtId="0" fontId="18" fillId="16" borderId="5" xfId="43" applyFont="1" applyFill="1" applyBorder="1" applyAlignment="1">
      <alignment horizontal="center" vertical="center" wrapText="1"/>
    </xf>
    <xf numFmtId="0" fontId="14" fillId="16" borderId="5" xfId="43" applyFont="1" applyFill="1" applyBorder="1" applyAlignment="1">
      <alignment horizontal="center" vertical="center" wrapText="1"/>
    </xf>
    <xf numFmtId="0" fontId="18" fillId="16" borderId="5" xfId="43" applyNumberFormat="1" applyFont="1" applyFill="1" applyBorder="1" applyAlignment="1" applyProtection="1">
      <alignment horizontal="center" vertical="center" wrapText="1"/>
    </xf>
    <xf numFmtId="49" fontId="18" fillId="16" borderId="5" xfId="41" applyNumberFormat="1" applyFont="1" applyFill="1" applyBorder="1" applyAlignment="1" applyProtection="1">
      <alignment horizontal="center" vertical="center" wrapText="1"/>
    </xf>
    <xf numFmtId="0" fontId="26" fillId="16" borderId="5" xfId="41" applyFont="1" applyFill="1" applyBorder="1" applyAlignment="1">
      <alignment horizontal="center" vertical="center" wrapText="1"/>
    </xf>
    <xf numFmtId="0" fontId="18" fillId="16" borderId="5" xfId="43" quotePrefix="1" applyNumberFormat="1" applyFont="1" applyFill="1" applyBorder="1" applyAlignment="1" applyProtection="1">
      <alignment horizontal="center" vertical="center" wrapText="1"/>
    </xf>
    <xf numFmtId="49" fontId="18" fillId="16" borderId="5" xfId="43" applyNumberFormat="1" applyFont="1" applyFill="1" applyBorder="1" applyAlignment="1" applyProtection="1">
      <alignment horizontal="center" vertical="center" wrapText="1"/>
    </xf>
    <xf numFmtId="49" fontId="18" fillId="16" borderId="6" xfId="41" applyNumberFormat="1" applyFont="1" applyFill="1" applyBorder="1" applyAlignment="1" applyProtection="1">
      <alignment horizontal="center" vertical="center" wrapText="1"/>
    </xf>
    <xf numFmtId="49" fontId="18" fillId="16" borderId="5" xfId="0" applyNumberFormat="1" applyFont="1" applyFill="1" applyBorder="1" applyAlignment="1">
      <alignment horizontal="center" vertical="center" wrapText="1"/>
    </xf>
    <xf numFmtId="3" fontId="22" fillId="0" borderId="0" xfId="42" applyNumberFormat="1" applyFont="1" applyFill="1" applyBorder="1" applyAlignment="1">
      <alignment horizontal="left" wrapText="1"/>
    </xf>
    <xf numFmtId="0" fontId="14" fillId="16" borderId="5" xfId="41" applyFont="1" applyFill="1" applyBorder="1" applyAlignment="1" applyProtection="1">
      <alignment horizontal="center" vertical="top" wrapText="1"/>
    </xf>
    <xf numFmtId="3" fontId="27" fillId="16" borderId="5" xfId="43" applyNumberFormat="1" applyFont="1" applyFill="1" applyBorder="1" applyAlignment="1">
      <alignment horizontal="right" vertical="center" wrapText="1"/>
    </xf>
    <xf numFmtId="3" fontId="17" fillId="16" borderId="6" xfId="41" applyNumberFormat="1" applyFont="1" applyFill="1" applyBorder="1" applyAlignment="1">
      <alignment horizontal="right" vertical="center"/>
    </xf>
    <xf numFmtId="0" fontId="14" fillId="0" borderId="5" xfId="43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/>
    </xf>
    <xf numFmtId="0" fontId="22" fillId="0" borderId="0" xfId="42" applyFont="1" applyFill="1" applyAlignment="1">
      <alignment horizontal="left"/>
    </xf>
    <xf numFmtId="0" fontId="14" fillId="0" borderId="5" xfId="43" applyNumberFormat="1" applyFont="1" applyFill="1" applyBorder="1" applyAlignment="1" applyProtection="1">
      <alignment horizontal="center" vertical="center" wrapText="1"/>
    </xf>
    <xf numFmtId="0" fontId="14" fillId="0" borderId="0" xfId="43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11" fillId="0" borderId="0" xfId="0" applyNumberFormat="1" applyFont="1" applyFill="1" applyAlignment="1" applyProtection="1">
      <alignment horizontal="left" vertical="center" wrapText="1"/>
    </xf>
    <xf numFmtId="0" fontId="12" fillId="0" borderId="0" xfId="43" applyNumberFormat="1" applyFont="1" applyFill="1" applyBorder="1" applyAlignment="1" applyProtection="1">
      <alignment horizontal="center" vertical="center" wrapText="1"/>
    </xf>
    <xf numFmtId="49" fontId="19" fillId="0" borderId="0" xfId="43" applyNumberFormat="1" applyFont="1" applyFill="1" applyBorder="1" applyAlignment="1" applyProtection="1">
      <alignment horizontal="center" wrapText="1"/>
    </xf>
    <xf numFmtId="0" fontId="15" fillId="16" borderId="0" xfId="41" applyFont="1" applyFill="1" applyAlignment="1" applyProtection="1">
      <alignment vertical="center"/>
      <protection locked="0"/>
    </xf>
  </cellXfs>
  <cellStyles count="4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22" xfId="28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 6 джерела.." xfId="42"/>
    <cellStyle name="Обычный_Додаток7 програми" xfId="43"/>
    <cellStyle name="Примечание 2" xfId="44"/>
    <cellStyle name="Стиль 1" xfId="45"/>
    <cellStyle name="Текст попередження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J98"/>
  <sheetViews>
    <sheetView showZeros="0" tabSelected="1" view="pageBreakPreview" zoomScale="60" zoomScaleNormal="100" workbookViewId="0">
      <pane xSplit="4" ySplit="9" topLeftCell="E83" activePane="bottomRight" state="frozen"/>
      <selection pane="topRight" activeCell="D1" sqref="D1"/>
      <selection pane="bottomLeft" activeCell="A6" sqref="A6"/>
      <selection pane="bottomRight" activeCell="I91" sqref="I91"/>
    </sheetView>
  </sheetViews>
  <sheetFormatPr defaultColWidth="9.83203125" defaultRowHeight="12.75" x14ac:dyDescent="0.2"/>
  <cols>
    <col min="1" max="1" width="18.5" style="6" customWidth="1"/>
    <col min="2" max="2" width="16.33203125" style="6" customWidth="1"/>
    <col min="3" max="3" width="17.83203125" style="6" customWidth="1"/>
    <col min="4" max="4" width="66.1640625" style="7" customWidth="1"/>
    <col min="5" max="5" width="61.6640625" style="5" customWidth="1"/>
    <col min="6" max="6" width="29.33203125" style="5" customWidth="1"/>
    <col min="7" max="8" width="24" style="5" customWidth="1"/>
    <col min="9" max="9" width="23.5" style="5" customWidth="1"/>
    <col min="10" max="10" width="24.5" style="5" customWidth="1"/>
    <col min="11" max="30" width="9.83203125" style="5"/>
    <col min="31" max="48" width="67.6640625" style="5" customWidth="1"/>
    <col min="49" max="16384" width="9.83203125" style="5"/>
  </cols>
  <sheetData>
    <row r="1" spans="1:10" ht="20.25" x14ac:dyDescent="0.2">
      <c r="A1" s="4"/>
      <c r="B1" s="4"/>
      <c r="C1" s="4"/>
      <c r="D1" s="4"/>
      <c r="E1" s="4"/>
      <c r="F1" s="4"/>
      <c r="G1" s="4"/>
      <c r="I1" s="71" t="s">
        <v>83</v>
      </c>
      <c r="J1" s="71"/>
    </row>
    <row r="2" spans="1:10" ht="99" customHeight="1" x14ac:dyDescent="0.2">
      <c r="A2" s="4"/>
      <c r="B2" s="4"/>
      <c r="C2" s="4"/>
      <c r="D2" s="4"/>
      <c r="E2" s="4"/>
      <c r="F2" s="4"/>
      <c r="G2" s="4"/>
      <c r="I2" s="71" t="s">
        <v>117</v>
      </c>
      <c r="J2" s="71"/>
    </row>
    <row r="3" spans="1:10" ht="29.25" customHeight="1" x14ac:dyDescent="0.2">
      <c r="A3" s="4"/>
      <c r="B3" s="4"/>
      <c r="C3" s="4"/>
      <c r="D3" s="4"/>
      <c r="E3" s="4"/>
      <c r="F3" s="4"/>
      <c r="G3" s="4"/>
      <c r="H3" s="1"/>
      <c r="I3" s="72"/>
      <c r="J3" s="72"/>
    </row>
    <row r="4" spans="1:10" ht="37.9" customHeight="1" x14ac:dyDescent="0.2">
      <c r="A4" s="73" t="s">
        <v>118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22.5" x14ac:dyDescent="0.3">
      <c r="A5" s="74"/>
      <c r="B5" s="74"/>
      <c r="C5" s="74"/>
      <c r="D5" s="9"/>
      <c r="E5" s="19" t="s">
        <v>65</v>
      </c>
      <c r="F5" s="9"/>
      <c r="G5" s="9"/>
      <c r="H5" s="9"/>
      <c r="I5" s="9"/>
      <c r="J5" s="9"/>
    </row>
    <row r="6" spans="1:10" ht="27.6" customHeight="1" x14ac:dyDescent="0.2">
      <c r="A6" s="70"/>
      <c r="B6" s="70"/>
      <c r="C6" s="70"/>
      <c r="D6" s="9"/>
      <c r="E6" s="20" t="s">
        <v>20</v>
      </c>
      <c r="F6" s="9"/>
      <c r="G6" s="9"/>
      <c r="H6" s="9"/>
      <c r="I6" s="9"/>
      <c r="J6" s="9"/>
    </row>
    <row r="7" spans="1:10" ht="24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10" t="s">
        <v>28</v>
      </c>
    </row>
    <row r="8" spans="1:10" ht="30.75" customHeight="1" x14ac:dyDescent="0.2">
      <c r="A8" s="69" t="s">
        <v>25</v>
      </c>
      <c r="B8" s="69" t="s">
        <v>23</v>
      </c>
      <c r="C8" s="69" t="s">
        <v>16</v>
      </c>
      <c r="D8" s="69" t="s">
        <v>22</v>
      </c>
      <c r="E8" s="66" t="s">
        <v>30</v>
      </c>
      <c r="F8" s="66" t="s">
        <v>31</v>
      </c>
      <c r="G8" s="66" t="s">
        <v>13</v>
      </c>
      <c r="H8" s="66" t="s">
        <v>0</v>
      </c>
      <c r="I8" s="66" t="s">
        <v>1</v>
      </c>
      <c r="J8" s="66"/>
    </row>
    <row r="9" spans="1:10" ht="93.75" customHeight="1" x14ac:dyDescent="0.2">
      <c r="A9" s="69"/>
      <c r="B9" s="69"/>
      <c r="C9" s="69"/>
      <c r="D9" s="69"/>
      <c r="E9" s="66"/>
      <c r="F9" s="66"/>
      <c r="G9" s="66"/>
      <c r="H9" s="66"/>
      <c r="I9" s="15" t="s">
        <v>26</v>
      </c>
      <c r="J9" s="15" t="s">
        <v>21</v>
      </c>
    </row>
    <row r="10" spans="1:10" ht="27.75" customHeight="1" x14ac:dyDescent="0.2">
      <c r="A10" s="18">
        <v>1</v>
      </c>
      <c r="B10" s="18">
        <v>2</v>
      </c>
      <c r="C10" s="18">
        <v>3</v>
      </c>
      <c r="D10" s="18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</row>
    <row r="11" spans="1:10" ht="48.6" customHeight="1" x14ac:dyDescent="0.2">
      <c r="A11" s="34"/>
      <c r="B11" s="34"/>
      <c r="C11" s="34"/>
      <c r="D11" s="34"/>
      <c r="E11" s="53" t="s">
        <v>84</v>
      </c>
      <c r="F11" s="54" t="s">
        <v>97</v>
      </c>
      <c r="G11" s="53">
        <f>H11</f>
        <v>2555456</v>
      </c>
      <c r="H11" s="53">
        <f>H14</f>
        <v>2555456</v>
      </c>
      <c r="I11" s="54"/>
      <c r="J11" s="54"/>
    </row>
    <row r="12" spans="1:10" ht="24" customHeight="1" x14ac:dyDescent="0.2">
      <c r="A12" s="34"/>
      <c r="B12" s="34"/>
      <c r="C12" s="34"/>
      <c r="D12" s="34"/>
      <c r="E12" s="54" t="s">
        <v>73</v>
      </c>
      <c r="F12" s="54"/>
      <c r="G12" s="54"/>
      <c r="H12" s="54"/>
      <c r="I12" s="54"/>
      <c r="J12" s="54"/>
    </row>
    <row r="13" spans="1:10" ht="27.75" customHeight="1" x14ac:dyDescent="0.2">
      <c r="A13" s="55" t="s">
        <v>33</v>
      </c>
      <c r="B13" s="55"/>
      <c r="C13" s="55"/>
      <c r="D13" s="55" t="s">
        <v>34</v>
      </c>
      <c r="E13" s="54"/>
      <c r="F13" s="54"/>
      <c r="G13" s="53">
        <f t="shared" ref="G13:G14" si="0">H13</f>
        <v>2555456</v>
      </c>
      <c r="H13" s="54">
        <f>H14</f>
        <v>2555456</v>
      </c>
      <c r="I13" s="54"/>
      <c r="J13" s="54"/>
    </row>
    <row r="14" spans="1:10" ht="27.75" customHeight="1" x14ac:dyDescent="0.2">
      <c r="A14" s="55" t="s">
        <v>35</v>
      </c>
      <c r="B14" s="55"/>
      <c r="C14" s="55"/>
      <c r="D14" s="55" t="s">
        <v>34</v>
      </c>
      <c r="E14" s="54"/>
      <c r="F14" s="54"/>
      <c r="G14" s="53">
        <f t="shared" si="0"/>
        <v>2555456</v>
      </c>
      <c r="H14" s="54">
        <f>H15+H16+H18+H17</f>
        <v>2555456</v>
      </c>
      <c r="I14" s="54"/>
      <c r="J14" s="54"/>
    </row>
    <row r="15" spans="1:10" ht="27.75" customHeight="1" x14ac:dyDescent="0.2">
      <c r="A15" s="58" t="s">
        <v>71</v>
      </c>
      <c r="B15" s="55">
        <v>1010</v>
      </c>
      <c r="C15" s="59" t="s">
        <v>74</v>
      </c>
      <c r="D15" s="34" t="s">
        <v>77</v>
      </c>
      <c r="E15" s="54"/>
      <c r="F15" s="54"/>
      <c r="G15" s="53">
        <f>H15</f>
        <v>462924</v>
      </c>
      <c r="H15" s="54">
        <v>462924</v>
      </c>
      <c r="I15" s="54"/>
      <c r="J15" s="54"/>
    </row>
    <row r="16" spans="1:10" ht="45" customHeight="1" x14ac:dyDescent="0.2">
      <c r="A16" s="59" t="s">
        <v>70</v>
      </c>
      <c r="B16" s="55">
        <v>1021</v>
      </c>
      <c r="C16" s="59" t="s">
        <v>75</v>
      </c>
      <c r="D16" s="34" t="s">
        <v>78</v>
      </c>
      <c r="E16" s="54"/>
      <c r="F16" s="54"/>
      <c r="G16" s="53">
        <f t="shared" ref="G16:G18" si="1">H16</f>
        <v>2028754</v>
      </c>
      <c r="H16" s="54">
        <v>2028754</v>
      </c>
      <c r="I16" s="54"/>
      <c r="J16" s="54"/>
    </row>
    <row r="17" spans="1:10" ht="45" customHeight="1" x14ac:dyDescent="0.2">
      <c r="A17" s="59" t="s">
        <v>80</v>
      </c>
      <c r="B17" s="55">
        <v>1070</v>
      </c>
      <c r="C17" s="59" t="s">
        <v>81</v>
      </c>
      <c r="D17" s="34" t="s">
        <v>82</v>
      </c>
      <c r="E17" s="54"/>
      <c r="F17" s="54"/>
      <c r="G17" s="53">
        <f t="shared" si="1"/>
        <v>1310</v>
      </c>
      <c r="H17" s="54">
        <v>1310</v>
      </c>
      <c r="I17" s="54"/>
      <c r="J17" s="54"/>
    </row>
    <row r="18" spans="1:10" ht="64.5" customHeight="1" x14ac:dyDescent="0.2">
      <c r="A18" s="59" t="s">
        <v>72</v>
      </c>
      <c r="B18" s="55">
        <v>1200</v>
      </c>
      <c r="C18" s="59" t="s">
        <v>76</v>
      </c>
      <c r="D18" s="34" t="s">
        <v>79</v>
      </c>
      <c r="E18" s="54"/>
      <c r="F18" s="54"/>
      <c r="G18" s="53">
        <f t="shared" si="1"/>
        <v>62468</v>
      </c>
      <c r="H18" s="54">
        <v>62468</v>
      </c>
      <c r="I18" s="54"/>
      <c r="J18" s="54"/>
    </row>
    <row r="19" spans="1:10" s="12" customFormat="1" ht="100.15" customHeight="1" x14ac:dyDescent="0.2">
      <c r="A19" s="56"/>
      <c r="B19" s="56"/>
      <c r="C19" s="56"/>
      <c r="D19" s="45"/>
      <c r="E19" s="33" t="s">
        <v>105</v>
      </c>
      <c r="F19" s="23" t="s">
        <v>68</v>
      </c>
      <c r="G19" s="25">
        <f>G21</f>
        <v>30000</v>
      </c>
      <c r="H19" s="28">
        <f>H21</f>
        <v>30000</v>
      </c>
      <c r="I19" s="28"/>
      <c r="J19" s="28"/>
    </row>
    <row r="20" spans="1:10" s="12" customFormat="1" ht="18.75" x14ac:dyDescent="0.2">
      <c r="A20" s="55"/>
      <c r="B20" s="55"/>
      <c r="C20" s="55"/>
      <c r="D20" s="55"/>
      <c r="E20" s="24" t="s">
        <v>2</v>
      </c>
      <c r="F20" s="24"/>
      <c r="G20" s="25"/>
      <c r="H20" s="35"/>
      <c r="I20" s="35"/>
      <c r="J20" s="28"/>
    </row>
    <row r="21" spans="1:10" s="12" customFormat="1" ht="21.6" customHeight="1" x14ac:dyDescent="0.2">
      <c r="A21" s="56" t="s">
        <v>33</v>
      </c>
      <c r="B21" s="56"/>
      <c r="C21" s="56"/>
      <c r="D21" s="37" t="s">
        <v>34</v>
      </c>
      <c r="E21" s="24"/>
      <c r="F21" s="24"/>
      <c r="G21" s="25">
        <f>G23</f>
        <v>30000</v>
      </c>
      <c r="H21" s="26">
        <f>H23</f>
        <v>30000</v>
      </c>
      <c r="I21" s="35"/>
      <c r="J21" s="35"/>
    </row>
    <row r="22" spans="1:10" s="12" customFormat="1" ht="21" customHeight="1" x14ac:dyDescent="0.2">
      <c r="A22" s="56" t="s">
        <v>35</v>
      </c>
      <c r="B22" s="56"/>
      <c r="C22" s="56"/>
      <c r="D22" s="37" t="s">
        <v>34</v>
      </c>
      <c r="E22" s="24"/>
      <c r="F22" s="24"/>
      <c r="G22" s="25">
        <f>G23</f>
        <v>30000</v>
      </c>
      <c r="H22" s="26">
        <f>H23</f>
        <v>30000</v>
      </c>
      <c r="I22" s="35"/>
      <c r="J22" s="35"/>
    </row>
    <row r="23" spans="1:10" s="12" customFormat="1" ht="47.25" x14ac:dyDescent="0.2">
      <c r="A23" s="56" t="s">
        <v>36</v>
      </c>
      <c r="B23" s="56">
        <v>3033</v>
      </c>
      <c r="C23" s="56">
        <v>1070</v>
      </c>
      <c r="D23" s="45" t="s">
        <v>37</v>
      </c>
      <c r="E23" s="24"/>
      <c r="F23" s="24"/>
      <c r="G23" s="25">
        <f>H23</f>
        <v>30000</v>
      </c>
      <c r="H23" s="27">
        <v>30000</v>
      </c>
      <c r="I23" s="35"/>
      <c r="J23" s="28"/>
    </row>
    <row r="24" spans="1:10" s="12" customFormat="1" ht="63" x14ac:dyDescent="0.2">
      <c r="A24" s="56"/>
      <c r="B24" s="56"/>
      <c r="C24" s="56"/>
      <c r="D24" s="22"/>
      <c r="E24" s="33" t="s">
        <v>85</v>
      </c>
      <c r="F24" s="24" t="s">
        <v>98</v>
      </c>
      <c r="G24" s="25">
        <f>H24+I24</f>
        <v>26550</v>
      </c>
      <c r="H24" s="35">
        <f>H26</f>
        <v>26550</v>
      </c>
      <c r="I24" s="26">
        <f>I29</f>
        <v>0</v>
      </c>
      <c r="J24" s="26">
        <f>J29</f>
        <v>0</v>
      </c>
    </row>
    <row r="25" spans="1:10" s="12" customFormat="1" ht="18.75" x14ac:dyDescent="0.2">
      <c r="A25" s="56"/>
      <c r="B25" s="56"/>
      <c r="C25" s="56"/>
      <c r="D25" s="22"/>
      <c r="E25" s="24" t="s">
        <v>2</v>
      </c>
      <c r="F25" s="24"/>
      <c r="G25" s="25">
        <f>H25+I25</f>
        <v>0</v>
      </c>
      <c r="H25" s="27"/>
      <c r="I25" s="26"/>
      <c r="J25" s="28"/>
    </row>
    <row r="26" spans="1:10" s="13" customFormat="1" ht="21" customHeight="1" x14ac:dyDescent="0.2">
      <c r="A26" s="56" t="s">
        <v>33</v>
      </c>
      <c r="B26" s="56"/>
      <c r="C26" s="56"/>
      <c r="D26" s="29" t="s">
        <v>34</v>
      </c>
      <c r="E26" s="30"/>
      <c r="F26" s="30"/>
      <c r="G26" s="31">
        <f>H26+I26</f>
        <v>26550</v>
      </c>
      <c r="H26" s="64">
        <f>H27</f>
        <v>26550</v>
      </c>
      <c r="I26" s="26">
        <f>I27</f>
        <v>0</v>
      </c>
      <c r="J26" s="28">
        <f>J27</f>
        <v>0</v>
      </c>
    </row>
    <row r="27" spans="1:10" s="12" customFormat="1" ht="21" customHeight="1" x14ac:dyDescent="0.2">
      <c r="A27" s="56" t="s">
        <v>35</v>
      </c>
      <c r="B27" s="56"/>
      <c r="C27" s="56"/>
      <c r="D27" s="32" t="s">
        <v>34</v>
      </c>
      <c r="E27" s="33"/>
      <c r="F27" s="33"/>
      <c r="G27" s="25">
        <f>H27+I27</f>
        <v>26550</v>
      </c>
      <c r="H27" s="27">
        <f>H28+H29</f>
        <v>26550</v>
      </c>
      <c r="I27" s="28">
        <f>I28</f>
        <v>0</v>
      </c>
      <c r="J27" s="28">
        <f>J28</f>
        <v>0</v>
      </c>
    </row>
    <row r="28" spans="1:10" s="12" customFormat="1" ht="31.5" x14ac:dyDescent="0.2">
      <c r="A28" s="55" t="s">
        <v>38</v>
      </c>
      <c r="B28" s="55">
        <v>3112</v>
      </c>
      <c r="C28" s="55">
        <v>1040</v>
      </c>
      <c r="D28" s="34" t="s">
        <v>10</v>
      </c>
      <c r="E28" s="24"/>
      <c r="F28" s="24"/>
      <c r="G28" s="25">
        <f t="shared" ref="G28:G34" si="2">H28</f>
        <v>6550</v>
      </c>
      <c r="H28" s="26">
        <v>6550</v>
      </c>
      <c r="I28" s="35"/>
      <c r="J28" s="28"/>
    </row>
    <row r="29" spans="1:10" s="12" customFormat="1" ht="31.5" x14ac:dyDescent="0.2">
      <c r="A29" s="56" t="s">
        <v>39</v>
      </c>
      <c r="B29" s="56">
        <v>3242</v>
      </c>
      <c r="C29" s="56" t="s">
        <v>6</v>
      </c>
      <c r="D29" s="36" t="s">
        <v>14</v>
      </c>
      <c r="E29" s="24"/>
      <c r="F29" s="24"/>
      <c r="G29" s="25">
        <f t="shared" si="2"/>
        <v>20000</v>
      </c>
      <c r="H29" s="26">
        <v>20000</v>
      </c>
      <c r="I29" s="35">
        <v>0</v>
      </c>
      <c r="J29" s="35"/>
    </row>
    <row r="30" spans="1:10" s="12" customFormat="1" ht="63" x14ac:dyDescent="0.2">
      <c r="A30" s="56"/>
      <c r="B30" s="56"/>
      <c r="C30" s="56"/>
      <c r="D30" s="37"/>
      <c r="E30" s="33" t="s">
        <v>86</v>
      </c>
      <c r="F30" s="24" t="s">
        <v>40</v>
      </c>
      <c r="G30" s="25">
        <f t="shared" si="2"/>
        <v>5000</v>
      </c>
      <c r="H30" s="35">
        <f>H32</f>
        <v>5000</v>
      </c>
      <c r="I30" s="35"/>
      <c r="J30" s="35"/>
    </row>
    <row r="31" spans="1:10" s="12" customFormat="1" ht="18.75" x14ac:dyDescent="0.2">
      <c r="A31" s="56"/>
      <c r="B31" s="56"/>
      <c r="C31" s="56"/>
      <c r="D31" s="22"/>
      <c r="E31" s="24" t="s">
        <v>2</v>
      </c>
      <c r="F31" s="24"/>
      <c r="G31" s="25">
        <f t="shared" si="2"/>
        <v>0</v>
      </c>
      <c r="H31" s="26"/>
      <c r="I31" s="26"/>
      <c r="J31" s="26"/>
    </row>
    <row r="32" spans="1:10" s="13" customFormat="1" ht="18.75" x14ac:dyDescent="0.2">
      <c r="A32" s="56" t="s">
        <v>33</v>
      </c>
      <c r="B32" s="56"/>
      <c r="C32" s="56"/>
      <c r="D32" s="32" t="s">
        <v>34</v>
      </c>
      <c r="E32" s="33"/>
      <c r="F32" s="33"/>
      <c r="G32" s="25">
        <f t="shared" si="2"/>
        <v>5000</v>
      </c>
      <c r="H32" s="27">
        <f>H34</f>
        <v>5000</v>
      </c>
      <c r="I32" s="28"/>
      <c r="J32" s="28"/>
    </row>
    <row r="33" spans="1:10" s="12" customFormat="1" ht="18.75" x14ac:dyDescent="0.2">
      <c r="A33" s="56" t="s">
        <v>35</v>
      </c>
      <c r="B33" s="56"/>
      <c r="C33" s="56"/>
      <c r="D33" s="32" t="s">
        <v>34</v>
      </c>
      <c r="E33" s="24"/>
      <c r="F33" s="24"/>
      <c r="G33" s="25">
        <f t="shared" si="2"/>
        <v>5000</v>
      </c>
      <c r="H33" s="27">
        <v>5000</v>
      </c>
      <c r="I33" s="27"/>
      <c r="J33" s="28"/>
    </row>
    <row r="34" spans="1:10" s="14" customFormat="1" ht="31.5" x14ac:dyDescent="0.2">
      <c r="A34" s="56" t="s">
        <v>41</v>
      </c>
      <c r="B34" s="56" t="s">
        <v>11</v>
      </c>
      <c r="C34" s="56" t="s">
        <v>5</v>
      </c>
      <c r="D34" s="36" t="s">
        <v>9</v>
      </c>
      <c r="E34" s="38"/>
      <c r="F34" s="38"/>
      <c r="G34" s="25">
        <f t="shared" si="2"/>
        <v>5000</v>
      </c>
      <c r="H34" s="27">
        <v>5000</v>
      </c>
      <c r="I34" s="28"/>
      <c r="J34" s="28"/>
    </row>
    <row r="35" spans="1:10" s="14" customFormat="1" ht="78.75" x14ac:dyDescent="0.2">
      <c r="A35" s="56"/>
      <c r="B35" s="56"/>
      <c r="C35" s="56"/>
      <c r="D35" s="37"/>
      <c r="E35" s="38" t="s">
        <v>94</v>
      </c>
      <c r="F35" s="63" t="s">
        <v>99</v>
      </c>
      <c r="G35" s="25">
        <f>SUM(G37)</f>
        <v>121500</v>
      </c>
      <c r="H35" s="28">
        <f>H37</f>
        <v>121500</v>
      </c>
      <c r="I35" s="28">
        <f>I37</f>
        <v>0</v>
      </c>
      <c r="J35" s="28">
        <f>J37</f>
        <v>0</v>
      </c>
    </row>
    <row r="36" spans="1:10" s="12" customFormat="1" ht="18.75" x14ac:dyDescent="0.2">
      <c r="A36" s="56"/>
      <c r="B36" s="56"/>
      <c r="C36" s="56"/>
      <c r="D36" s="22"/>
      <c r="E36" s="24" t="s">
        <v>2</v>
      </c>
      <c r="F36" s="24"/>
      <c r="G36" s="25">
        <f>H36+I36</f>
        <v>0</v>
      </c>
      <c r="H36" s="26"/>
      <c r="I36" s="26"/>
      <c r="J36" s="26"/>
    </row>
    <row r="37" spans="1:10" s="12" customFormat="1" ht="18.75" x14ac:dyDescent="0.2">
      <c r="A37" s="56" t="s">
        <v>33</v>
      </c>
      <c r="B37" s="56"/>
      <c r="C37" s="56"/>
      <c r="D37" s="29" t="s">
        <v>34</v>
      </c>
      <c r="E37" s="24"/>
      <c r="F37" s="24"/>
      <c r="G37" s="25">
        <f>SUM(G38)</f>
        <v>121500</v>
      </c>
      <c r="H37" s="26">
        <f>H38</f>
        <v>121500</v>
      </c>
      <c r="I37" s="26">
        <f>I38</f>
        <v>0</v>
      </c>
      <c r="J37" s="26">
        <f>J38</f>
        <v>0</v>
      </c>
    </row>
    <row r="38" spans="1:10" s="12" customFormat="1" ht="16.149999999999999" customHeight="1" x14ac:dyDescent="0.2">
      <c r="A38" s="60" t="s">
        <v>35</v>
      </c>
      <c r="B38" s="60"/>
      <c r="C38" s="60"/>
      <c r="D38" s="39" t="s">
        <v>34</v>
      </c>
      <c r="E38" s="40"/>
      <c r="F38" s="40"/>
      <c r="G38" s="41">
        <f>SUM(G39)</f>
        <v>121500</v>
      </c>
      <c r="H38" s="65">
        <f>SUM(H39)</f>
        <v>121500</v>
      </c>
      <c r="I38" s="42"/>
      <c r="J38" s="42"/>
    </row>
    <row r="39" spans="1:10" s="12" customFormat="1" ht="63" x14ac:dyDescent="0.2">
      <c r="A39" s="33" t="s">
        <v>42</v>
      </c>
      <c r="B39" s="33">
        <v>3140</v>
      </c>
      <c r="C39" s="33">
        <v>1040</v>
      </c>
      <c r="D39" s="23" t="s">
        <v>43</v>
      </c>
      <c r="E39" s="24"/>
      <c r="F39" s="24"/>
      <c r="G39" s="25">
        <f>H39</f>
        <v>121500</v>
      </c>
      <c r="H39" s="43">
        <v>121500</v>
      </c>
      <c r="I39" s="43">
        <v>0</v>
      </c>
      <c r="J39" s="28"/>
    </row>
    <row r="40" spans="1:10" s="12" customFormat="1" ht="78.75" x14ac:dyDescent="0.2">
      <c r="A40" s="56"/>
      <c r="B40" s="56"/>
      <c r="C40" s="56"/>
      <c r="D40" s="37"/>
      <c r="E40" s="33" t="s">
        <v>106</v>
      </c>
      <c r="F40" s="24" t="s">
        <v>100</v>
      </c>
      <c r="G40" s="25">
        <f t="shared" ref="G40:G46" si="3">H40</f>
        <v>2114492</v>
      </c>
      <c r="H40" s="28">
        <f>H42</f>
        <v>2114492</v>
      </c>
      <c r="I40" s="28">
        <f>I42</f>
        <v>0</v>
      </c>
      <c r="J40" s="28">
        <f>J42</f>
        <v>0</v>
      </c>
    </row>
    <row r="41" spans="1:10" s="12" customFormat="1" ht="18.75" x14ac:dyDescent="0.2">
      <c r="A41" s="56"/>
      <c r="B41" s="56"/>
      <c r="C41" s="56"/>
      <c r="D41" s="37"/>
      <c r="E41" s="24" t="s">
        <v>2</v>
      </c>
      <c r="F41" s="24"/>
      <c r="G41" s="25">
        <f t="shared" si="3"/>
        <v>0</v>
      </c>
      <c r="H41" s="28"/>
      <c r="I41" s="28"/>
      <c r="J41" s="28">
        <f>H41+I41</f>
        <v>0</v>
      </c>
    </row>
    <row r="42" spans="1:10" s="12" customFormat="1" ht="18.75" x14ac:dyDescent="0.2">
      <c r="A42" s="56" t="s">
        <v>33</v>
      </c>
      <c r="B42" s="56"/>
      <c r="C42" s="56"/>
      <c r="D42" s="29" t="s">
        <v>34</v>
      </c>
      <c r="E42" s="24"/>
      <c r="F42" s="24"/>
      <c r="G42" s="25">
        <f t="shared" si="3"/>
        <v>2114492</v>
      </c>
      <c r="H42" s="26">
        <f>H43</f>
        <v>2114492</v>
      </c>
      <c r="I42" s="26">
        <f>I43</f>
        <v>0</v>
      </c>
      <c r="J42" s="26">
        <f>J43</f>
        <v>0</v>
      </c>
    </row>
    <row r="43" spans="1:10" s="12" customFormat="1" ht="18.75" x14ac:dyDescent="0.2">
      <c r="A43" s="56" t="s">
        <v>35</v>
      </c>
      <c r="B43" s="56"/>
      <c r="C43" s="56"/>
      <c r="D43" s="29" t="s">
        <v>34</v>
      </c>
      <c r="E43" s="24"/>
      <c r="F43" s="24"/>
      <c r="G43" s="25">
        <f t="shared" si="3"/>
        <v>2114492</v>
      </c>
      <c r="H43" s="26">
        <f>H45+H46+H47+H44</f>
        <v>2114492</v>
      </c>
      <c r="I43" s="26"/>
      <c r="J43" s="26"/>
    </row>
    <row r="44" spans="1:10" s="21" customFormat="1" ht="31.5" x14ac:dyDescent="0.2">
      <c r="A44" s="56" t="s">
        <v>44</v>
      </c>
      <c r="B44" s="56" t="s">
        <v>15</v>
      </c>
      <c r="C44" s="56" t="s">
        <v>6</v>
      </c>
      <c r="D44" s="44" t="s">
        <v>27</v>
      </c>
      <c r="E44" s="24"/>
      <c r="F44" s="24"/>
      <c r="G44" s="25">
        <f t="shared" si="3"/>
        <v>11550</v>
      </c>
      <c r="H44" s="26">
        <v>11550</v>
      </c>
      <c r="I44" s="26"/>
      <c r="J44" s="26"/>
    </row>
    <row r="45" spans="1:10" s="12" customFormat="1" ht="31.5" x14ac:dyDescent="0.2">
      <c r="A45" s="56" t="s">
        <v>39</v>
      </c>
      <c r="B45" s="56">
        <v>3242</v>
      </c>
      <c r="C45" s="56">
        <v>1090</v>
      </c>
      <c r="D45" s="44" t="s">
        <v>14</v>
      </c>
      <c r="E45" s="24"/>
      <c r="F45" s="24"/>
      <c r="G45" s="25">
        <f t="shared" si="3"/>
        <v>2000000</v>
      </c>
      <c r="H45" s="26">
        <v>2000000</v>
      </c>
      <c r="I45" s="26"/>
      <c r="J45" s="26"/>
    </row>
    <row r="46" spans="1:10" s="12" customFormat="1" ht="31.5" x14ac:dyDescent="0.2">
      <c r="A46" s="56" t="s">
        <v>45</v>
      </c>
      <c r="B46" s="56">
        <v>3050</v>
      </c>
      <c r="C46" s="56">
        <v>1070</v>
      </c>
      <c r="D46" s="44" t="s">
        <v>46</v>
      </c>
      <c r="E46" s="24"/>
      <c r="F46" s="24"/>
      <c r="G46" s="25">
        <f t="shared" si="3"/>
        <v>2942</v>
      </c>
      <c r="H46" s="26">
        <v>2942</v>
      </c>
      <c r="I46" s="26"/>
      <c r="J46" s="26"/>
    </row>
    <row r="47" spans="1:10" s="12" customFormat="1" ht="78.75" x14ac:dyDescent="0.2">
      <c r="A47" s="56" t="s">
        <v>47</v>
      </c>
      <c r="B47" s="56">
        <v>3160</v>
      </c>
      <c r="C47" s="56">
        <v>1010</v>
      </c>
      <c r="D47" s="44" t="s">
        <v>48</v>
      </c>
      <c r="E47" s="24"/>
      <c r="F47" s="24"/>
      <c r="G47" s="25">
        <f>H47</f>
        <v>100000</v>
      </c>
      <c r="H47" s="26">
        <v>100000</v>
      </c>
      <c r="I47" s="26"/>
      <c r="J47" s="26"/>
    </row>
    <row r="48" spans="1:10" s="12" customFormat="1" ht="63" x14ac:dyDescent="0.2">
      <c r="A48" s="33"/>
      <c r="B48" s="33"/>
      <c r="C48" s="33"/>
      <c r="D48" s="23"/>
      <c r="E48" s="33" t="s">
        <v>87</v>
      </c>
      <c r="F48" s="24" t="s">
        <v>101</v>
      </c>
      <c r="G48" s="25">
        <f>H48+I48</f>
        <v>1173065</v>
      </c>
      <c r="H48" s="49">
        <f>H50</f>
        <v>1173065</v>
      </c>
      <c r="I48" s="43"/>
      <c r="J48" s="43"/>
    </row>
    <row r="49" spans="1:10" s="12" customFormat="1" ht="18.75" x14ac:dyDescent="0.2">
      <c r="A49" s="56"/>
      <c r="B49" s="56"/>
      <c r="C49" s="56"/>
      <c r="D49" s="37"/>
      <c r="E49" s="24" t="s">
        <v>2</v>
      </c>
      <c r="F49" s="24"/>
      <c r="G49" s="25">
        <f>H49+I49</f>
        <v>0</v>
      </c>
      <c r="H49" s="28"/>
      <c r="I49" s="28"/>
      <c r="J49" s="28"/>
    </row>
    <row r="50" spans="1:10" s="12" customFormat="1" ht="18.75" x14ac:dyDescent="0.2">
      <c r="A50" s="56" t="s">
        <v>33</v>
      </c>
      <c r="B50" s="56"/>
      <c r="C50" s="56"/>
      <c r="D50" s="37" t="s">
        <v>34</v>
      </c>
      <c r="E50" s="24"/>
      <c r="F50" s="24"/>
      <c r="G50" s="25">
        <f>H50+I50</f>
        <v>1173065</v>
      </c>
      <c r="H50" s="27">
        <f>H51</f>
        <v>1173065</v>
      </c>
      <c r="I50" s="28"/>
      <c r="J50" s="28"/>
    </row>
    <row r="51" spans="1:10" s="12" customFormat="1" ht="18.75" x14ac:dyDescent="0.2">
      <c r="A51" s="56" t="s">
        <v>35</v>
      </c>
      <c r="B51" s="56"/>
      <c r="C51" s="56"/>
      <c r="D51" s="29" t="s">
        <v>34</v>
      </c>
      <c r="E51" s="24"/>
      <c r="F51" s="24"/>
      <c r="G51" s="25">
        <f>SUM(G52)</f>
        <v>1173065</v>
      </c>
      <c r="H51" s="26">
        <f>SUM(H52)</f>
        <v>1173065</v>
      </c>
      <c r="I51" s="26"/>
      <c r="J51" s="26"/>
    </row>
    <row r="52" spans="1:10" s="12" customFormat="1" ht="47.25" x14ac:dyDescent="0.2">
      <c r="A52" s="56" t="s">
        <v>49</v>
      </c>
      <c r="B52" s="56">
        <v>5062</v>
      </c>
      <c r="C52" s="56" t="s">
        <v>7</v>
      </c>
      <c r="D52" s="45" t="s">
        <v>50</v>
      </c>
      <c r="E52" s="33"/>
      <c r="F52" s="33"/>
      <c r="G52" s="25">
        <f>H52+I52</f>
        <v>1173065</v>
      </c>
      <c r="H52" s="27">
        <v>1173065</v>
      </c>
      <c r="I52" s="28">
        <v>0</v>
      </c>
      <c r="J52" s="28">
        <v>0</v>
      </c>
    </row>
    <row r="53" spans="1:10" s="12" customFormat="1" ht="96" customHeight="1" x14ac:dyDescent="0.2">
      <c r="A53" s="56"/>
      <c r="B53" s="56"/>
      <c r="C53" s="56"/>
      <c r="D53" s="45"/>
      <c r="E53" s="33" t="s">
        <v>107</v>
      </c>
      <c r="F53" s="23" t="s">
        <v>102</v>
      </c>
      <c r="G53" s="25">
        <f>H53</f>
        <v>2962202</v>
      </c>
      <c r="H53" s="28">
        <f>H57</f>
        <v>2962202</v>
      </c>
      <c r="I53" s="28"/>
      <c r="J53" s="28"/>
    </row>
    <row r="54" spans="1:10" s="12" customFormat="1" ht="15.75" customHeight="1" x14ac:dyDescent="0.2">
      <c r="A54" s="56"/>
      <c r="B54" s="56"/>
      <c r="C54" s="56"/>
      <c r="D54" s="45"/>
      <c r="E54" s="33" t="s">
        <v>73</v>
      </c>
      <c r="F54" s="33"/>
      <c r="G54" s="25"/>
      <c r="H54" s="28"/>
      <c r="I54" s="28"/>
      <c r="J54" s="28"/>
    </row>
    <row r="55" spans="1:10" s="12" customFormat="1" ht="16.899999999999999" customHeight="1" x14ac:dyDescent="0.2">
      <c r="A55" s="56" t="s">
        <v>33</v>
      </c>
      <c r="B55" s="56"/>
      <c r="C55" s="56"/>
      <c r="D55" s="37" t="s">
        <v>34</v>
      </c>
      <c r="E55" s="46"/>
      <c r="F55" s="33"/>
      <c r="G55" s="25">
        <f>H55</f>
        <v>2962202</v>
      </c>
      <c r="H55" s="27">
        <v>2962202</v>
      </c>
      <c r="I55" s="28"/>
      <c r="J55" s="28"/>
    </row>
    <row r="56" spans="1:10" s="12" customFormat="1" ht="18.75" x14ac:dyDescent="0.2">
      <c r="A56" s="56" t="s">
        <v>35</v>
      </c>
      <c r="B56" s="56"/>
      <c r="C56" s="56"/>
      <c r="D56" s="37" t="s">
        <v>34</v>
      </c>
      <c r="E56" s="24"/>
      <c r="F56" s="24"/>
      <c r="G56" s="25">
        <f>H56</f>
        <v>2962202</v>
      </c>
      <c r="H56" s="27">
        <v>2962202</v>
      </c>
      <c r="I56" s="28"/>
      <c r="J56" s="28"/>
    </row>
    <row r="57" spans="1:10" s="12" customFormat="1" ht="47.25" x14ac:dyDescent="0.2">
      <c r="A57" s="56" t="s">
        <v>51</v>
      </c>
      <c r="B57" s="56">
        <v>6020</v>
      </c>
      <c r="C57" s="56" t="s">
        <v>52</v>
      </c>
      <c r="D57" s="36" t="s">
        <v>53</v>
      </c>
      <c r="E57" s="24"/>
      <c r="F57" s="24"/>
      <c r="G57" s="25">
        <f>H57</f>
        <v>2962202</v>
      </c>
      <c r="H57" s="27">
        <v>2962202</v>
      </c>
      <c r="I57" s="28"/>
      <c r="J57" s="28"/>
    </row>
    <row r="58" spans="1:10" s="12" customFormat="1" ht="94.5" x14ac:dyDescent="0.2">
      <c r="A58" s="56"/>
      <c r="B58" s="56"/>
      <c r="C58" s="56"/>
      <c r="D58" s="37"/>
      <c r="E58" s="33" t="s">
        <v>108</v>
      </c>
      <c r="F58" s="24" t="s">
        <v>103</v>
      </c>
      <c r="G58" s="25">
        <f>SUM(G60)</f>
        <v>937980</v>
      </c>
      <c r="H58" s="28">
        <f>SUM(H60)</f>
        <v>937980</v>
      </c>
      <c r="I58" s="28">
        <f>I60</f>
        <v>0</v>
      </c>
      <c r="J58" s="28">
        <f>J60</f>
        <v>0</v>
      </c>
    </row>
    <row r="59" spans="1:10" s="13" customFormat="1" ht="18.75" x14ac:dyDescent="0.2">
      <c r="A59" s="56"/>
      <c r="B59" s="56"/>
      <c r="C59" s="56"/>
      <c r="D59" s="45"/>
      <c r="E59" s="30" t="s">
        <v>2</v>
      </c>
      <c r="F59" s="30"/>
      <c r="G59" s="25">
        <f>H59+I59</f>
        <v>0</v>
      </c>
      <c r="H59" s="27"/>
      <c r="I59" s="27"/>
      <c r="J59" s="27"/>
    </row>
    <row r="60" spans="1:10" s="12" customFormat="1" ht="18.75" x14ac:dyDescent="0.2">
      <c r="A60" s="33" t="s">
        <v>33</v>
      </c>
      <c r="B60" s="33"/>
      <c r="C60" s="33"/>
      <c r="D60" s="32" t="s">
        <v>34</v>
      </c>
      <c r="E60" s="33"/>
      <c r="F60" s="46"/>
      <c r="G60" s="25">
        <f>H60+I60</f>
        <v>937980</v>
      </c>
      <c r="H60" s="27">
        <f t="shared" ref="H60:J61" si="4">H61</f>
        <v>937980</v>
      </c>
      <c r="I60" s="28">
        <f t="shared" si="4"/>
        <v>0</v>
      </c>
      <c r="J60" s="28">
        <f t="shared" si="4"/>
        <v>0</v>
      </c>
    </row>
    <row r="61" spans="1:10" s="12" customFormat="1" ht="18.75" x14ac:dyDescent="0.2">
      <c r="A61" s="33" t="s">
        <v>35</v>
      </c>
      <c r="B61" s="33"/>
      <c r="C61" s="33"/>
      <c r="D61" s="47" t="s">
        <v>34</v>
      </c>
      <c r="E61" s="48"/>
      <c r="F61" s="48"/>
      <c r="G61" s="25">
        <f>H61+I61</f>
        <v>937980</v>
      </c>
      <c r="H61" s="43">
        <f t="shared" si="4"/>
        <v>937980</v>
      </c>
      <c r="I61" s="43"/>
      <c r="J61" s="43"/>
    </row>
    <row r="62" spans="1:10" s="12" customFormat="1" ht="18.75" x14ac:dyDescent="0.2">
      <c r="A62" s="56" t="s">
        <v>54</v>
      </c>
      <c r="B62" s="56">
        <v>6030</v>
      </c>
      <c r="C62" s="56" t="s">
        <v>55</v>
      </c>
      <c r="D62" s="36" t="s">
        <v>56</v>
      </c>
      <c r="E62" s="24"/>
      <c r="F62" s="24"/>
      <c r="G62" s="25">
        <f>H62+I62</f>
        <v>937980</v>
      </c>
      <c r="H62" s="43">
        <v>937980</v>
      </c>
      <c r="I62" s="49"/>
      <c r="J62" s="49"/>
    </row>
    <row r="63" spans="1:10" s="12" customFormat="1" ht="47.25" x14ac:dyDescent="0.2">
      <c r="A63" s="56"/>
      <c r="B63" s="56"/>
      <c r="C63" s="56"/>
      <c r="D63" s="36"/>
      <c r="E63" s="33" t="s">
        <v>91</v>
      </c>
      <c r="F63" s="23" t="s">
        <v>95</v>
      </c>
      <c r="G63" s="25">
        <f>H63</f>
        <v>68000</v>
      </c>
      <c r="H63" s="49">
        <v>68000</v>
      </c>
      <c r="I63" s="49"/>
      <c r="J63" s="49"/>
    </row>
    <row r="64" spans="1:10" s="12" customFormat="1" ht="18.75" x14ac:dyDescent="0.2">
      <c r="A64" s="56"/>
      <c r="B64" s="56"/>
      <c r="C64" s="56"/>
      <c r="D64" s="36"/>
      <c r="E64" s="24" t="s">
        <v>2</v>
      </c>
      <c r="F64" s="24"/>
      <c r="G64" s="25"/>
      <c r="H64" s="49"/>
      <c r="I64" s="49"/>
      <c r="J64" s="49"/>
    </row>
    <row r="65" spans="1:10" s="12" customFormat="1" ht="18.75" x14ac:dyDescent="0.2">
      <c r="A65" s="56" t="s">
        <v>33</v>
      </c>
      <c r="B65" s="56"/>
      <c r="C65" s="56"/>
      <c r="D65" s="57" t="s">
        <v>34</v>
      </c>
      <c r="E65" s="24"/>
      <c r="F65" s="24"/>
      <c r="G65" s="25">
        <f t="shared" ref="G65:G66" si="5">H65</f>
        <v>68000</v>
      </c>
      <c r="H65" s="43">
        <v>68000</v>
      </c>
      <c r="I65" s="49"/>
      <c r="J65" s="49"/>
    </row>
    <row r="66" spans="1:10" s="12" customFormat="1" ht="18.75" x14ac:dyDescent="0.2">
      <c r="A66" s="56" t="s">
        <v>35</v>
      </c>
      <c r="B66" s="56"/>
      <c r="C66" s="56"/>
      <c r="D66" s="57" t="s">
        <v>34</v>
      </c>
      <c r="E66" s="24"/>
      <c r="F66" s="24"/>
      <c r="G66" s="25">
        <f t="shared" si="5"/>
        <v>68000</v>
      </c>
      <c r="H66" s="43">
        <v>68000</v>
      </c>
      <c r="I66" s="49"/>
      <c r="J66" s="49"/>
    </row>
    <row r="67" spans="1:10" s="12" customFormat="1" ht="18.75" x14ac:dyDescent="0.2">
      <c r="A67" s="56" t="s">
        <v>88</v>
      </c>
      <c r="B67" s="56" t="s">
        <v>89</v>
      </c>
      <c r="C67" s="56" t="s">
        <v>90</v>
      </c>
      <c r="D67" s="36" t="s">
        <v>96</v>
      </c>
      <c r="E67" s="24"/>
      <c r="F67" s="24"/>
      <c r="G67" s="25">
        <f>H67</f>
        <v>68000</v>
      </c>
      <c r="H67" s="43">
        <v>68000</v>
      </c>
      <c r="I67" s="49"/>
      <c r="J67" s="49"/>
    </row>
    <row r="68" spans="1:10" s="12" customFormat="1" ht="97.15" customHeight="1" x14ac:dyDescent="0.2">
      <c r="A68" s="56"/>
      <c r="B68" s="56"/>
      <c r="C68" s="56"/>
      <c r="D68" s="37"/>
      <c r="E68" s="33" t="s">
        <v>109</v>
      </c>
      <c r="F68" s="24" t="s">
        <v>104</v>
      </c>
      <c r="G68" s="49">
        <f>SUM(G71)</f>
        <v>1500000</v>
      </c>
      <c r="H68" s="49">
        <f>SUM(H71)</f>
        <v>0</v>
      </c>
      <c r="I68" s="49">
        <f>SUM(I71)</f>
        <v>1500000</v>
      </c>
      <c r="J68" s="49">
        <f>SUM(J71)</f>
        <v>1500000</v>
      </c>
    </row>
    <row r="69" spans="1:10" s="13" customFormat="1" ht="18.75" x14ac:dyDescent="0.2">
      <c r="A69" s="56"/>
      <c r="B69" s="56"/>
      <c r="C69" s="56"/>
      <c r="D69" s="45"/>
      <c r="E69" s="30" t="s">
        <v>2</v>
      </c>
      <c r="F69" s="30"/>
      <c r="G69" s="25">
        <f>H69+I69</f>
        <v>0</v>
      </c>
      <c r="H69" s="27"/>
      <c r="I69" s="27"/>
      <c r="J69" s="27"/>
    </row>
    <row r="70" spans="1:10" s="13" customFormat="1" ht="18.75" x14ac:dyDescent="0.2">
      <c r="A70" s="56" t="s">
        <v>33</v>
      </c>
      <c r="B70" s="56"/>
      <c r="C70" s="56"/>
      <c r="D70" s="32" t="s">
        <v>34</v>
      </c>
      <c r="E70" s="30"/>
      <c r="F70" s="30"/>
      <c r="G70" s="25">
        <f>SUM(G72:G72)</f>
        <v>1500000</v>
      </c>
      <c r="H70" s="27">
        <f>H71</f>
        <v>0</v>
      </c>
      <c r="I70" s="27">
        <f>I71</f>
        <v>1500000</v>
      </c>
      <c r="J70" s="27">
        <f>SUM(J68:J69)</f>
        <v>1500000</v>
      </c>
    </row>
    <row r="71" spans="1:10" s="13" customFormat="1" ht="18.75" x14ac:dyDescent="0.2">
      <c r="A71" s="56" t="s">
        <v>35</v>
      </c>
      <c r="B71" s="56"/>
      <c r="C71" s="56"/>
      <c r="D71" s="32" t="s">
        <v>34</v>
      </c>
      <c r="E71" s="30"/>
      <c r="F71" s="30"/>
      <c r="G71" s="25">
        <f>SUM(G69:G70)</f>
        <v>1500000</v>
      </c>
      <c r="H71" s="27"/>
      <c r="I71" s="27">
        <f>SUM(I72:I72)</f>
        <v>1500000</v>
      </c>
      <c r="J71" s="27">
        <f>SUM(J72:J72)</f>
        <v>1500000</v>
      </c>
    </row>
    <row r="72" spans="1:10" s="14" customFormat="1" ht="31.5" x14ac:dyDescent="0.2">
      <c r="A72" s="56" t="s">
        <v>57</v>
      </c>
      <c r="B72" s="56" t="s">
        <v>19</v>
      </c>
      <c r="C72" s="56" t="s">
        <v>3</v>
      </c>
      <c r="D72" s="48" t="s">
        <v>29</v>
      </c>
      <c r="E72" s="33"/>
      <c r="F72" s="33"/>
      <c r="G72" s="25">
        <f>I72</f>
        <v>1500000</v>
      </c>
      <c r="H72" s="28"/>
      <c r="I72" s="27">
        <v>1500000</v>
      </c>
      <c r="J72" s="27">
        <v>1500000</v>
      </c>
    </row>
    <row r="73" spans="1:10" s="13" customFormat="1" ht="31.5" x14ac:dyDescent="0.2">
      <c r="A73" s="56"/>
      <c r="B73" s="56"/>
      <c r="C73" s="56"/>
      <c r="D73" s="45"/>
      <c r="E73" s="33" t="s">
        <v>110</v>
      </c>
      <c r="F73" s="24" t="s">
        <v>111</v>
      </c>
      <c r="G73" s="25">
        <f>SUM(G76)</f>
        <v>320000</v>
      </c>
      <c r="H73" s="27">
        <f>SUM(H76)</f>
        <v>0</v>
      </c>
      <c r="I73" s="27">
        <f>SUM(I76)</f>
        <v>320000</v>
      </c>
      <c r="J73" s="27">
        <f>SUM(J76)</f>
        <v>0</v>
      </c>
    </row>
    <row r="74" spans="1:10" s="14" customFormat="1" ht="18.75" x14ac:dyDescent="0.2">
      <c r="A74" s="56"/>
      <c r="B74" s="56"/>
      <c r="C74" s="56"/>
      <c r="D74" s="37"/>
      <c r="E74" s="33" t="s">
        <v>2</v>
      </c>
      <c r="F74" s="33"/>
      <c r="G74" s="25">
        <f>H74+I74</f>
        <v>0</v>
      </c>
      <c r="H74" s="28"/>
      <c r="I74" s="28"/>
      <c r="J74" s="28"/>
    </row>
    <row r="75" spans="1:10" s="14" customFormat="1" ht="18.75" x14ac:dyDescent="0.2">
      <c r="A75" s="56" t="s">
        <v>33</v>
      </c>
      <c r="B75" s="56"/>
      <c r="C75" s="56"/>
      <c r="D75" s="37" t="s">
        <v>34</v>
      </c>
      <c r="E75" s="33"/>
      <c r="F75" s="33"/>
      <c r="G75" s="25">
        <f>H75+I75</f>
        <v>320000</v>
      </c>
      <c r="H75" s="28">
        <f t="shared" ref="H75:J76" si="6">H76</f>
        <v>0</v>
      </c>
      <c r="I75" s="27">
        <f t="shared" si="6"/>
        <v>320000</v>
      </c>
      <c r="J75" s="28">
        <f t="shared" si="6"/>
        <v>0</v>
      </c>
    </row>
    <row r="76" spans="1:10" s="13" customFormat="1" ht="18.75" x14ac:dyDescent="0.2">
      <c r="A76" s="56" t="s">
        <v>35</v>
      </c>
      <c r="B76" s="56"/>
      <c r="C76" s="56"/>
      <c r="D76" s="32" t="s">
        <v>34</v>
      </c>
      <c r="E76" s="30"/>
      <c r="F76" s="24"/>
      <c r="G76" s="25">
        <f>H76+I76</f>
        <v>320000</v>
      </c>
      <c r="H76" s="27">
        <f t="shared" si="6"/>
        <v>0</v>
      </c>
      <c r="I76" s="27">
        <f t="shared" si="6"/>
        <v>320000</v>
      </c>
      <c r="J76" s="27">
        <f t="shared" si="6"/>
        <v>0</v>
      </c>
    </row>
    <row r="77" spans="1:10" s="13" customFormat="1" ht="36.75" customHeight="1" x14ac:dyDescent="0.2">
      <c r="A77" s="56" t="s">
        <v>58</v>
      </c>
      <c r="B77" s="56">
        <v>8340</v>
      </c>
      <c r="C77" s="56" t="s">
        <v>17</v>
      </c>
      <c r="D77" s="45" t="s">
        <v>18</v>
      </c>
      <c r="E77" s="30"/>
      <c r="F77" s="24"/>
      <c r="G77" s="25">
        <f>I77</f>
        <v>320000</v>
      </c>
      <c r="H77" s="27"/>
      <c r="I77" s="27">
        <v>320000</v>
      </c>
      <c r="J77" s="27"/>
    </row>
    <row r="78" spans="1:10" s="13" customFormat="1" ht="126" x14ac:dyDescent="0.2">
      <c r="A78" s="56"/>
      <c r="B78" s="56"/>
      <c r="C78" s="56"/>
      <c r="D78" s="45"/>
      <c r="E78" s="33" t="s">
        <v>112</v>
      </c>
      <c r="F78" s="23" t="s">
        <v>69</v>
      </c>
      <c r="G78" s="25">
        <f>SUM(G81)</f>
        <v>1434338</v>
      </c>
      <c r="H78" s="28">
        <f>SUM(H81)</f>
        <v>1434338</v>
      </c>
      <c r="I78" s="27">
        <f>I80</f>
        <v>0</v>
      </c>
      <c r="J78" s="27">
        <f>J80</f>
        <v>0</v>
      </c>
    </row>
    <row r="79" spans="1:10" s="13" customFormat="1" ht="18.75" x14ac:dyDescent="0.2">
      <c r="A79" s="56"/>
      <c r="B79" s="56"/>
      <c r="C79" s="56"/>
      <c r="D79" s="45"/>
      <c r="E79" s="30" t="s">
        <v>2</v>
      </c>
      <c r="F79" s="30"/>
      <c r="G79" s="25">
        <f>H79+I79</f>
        <v>0</v>
      </c>
      <c r="H79" s="27"/>
      <c r="I79" s="27"/>
      <c r="J79" s="27"/>
    </row>
    <row r="80" spans="1:10" s="13" customFormat="1" ht="18.75" x14ac:dyDescent="0.2">
      <c r="A80" s="56" t="s">
        <v>33</v>
      </c>
      <c r="B80" s="56"/>
      <c r="C80" s="56"/>
      <c r="D80" s="32" t="s">
        <v>34</v>
      </c>
      <c r="E80" s="30"/>
      <c r="F80" s="30"/>
      <c r="G80" s="25">
        <f>G81</f>
        <v>1434338</v>
      </c>
      <c r="H80" s="27">
        <f>H81</f>
        <v>1434338</v>
      </c>
      <c r="I80" s="27">
        <f>I81</f>
        <v>0</v>
      </c>
      <c r="J80" s="27"/>
    </row>
    <row r="81" spans="1:10" s="13" customFormat="1" ht="18.75" x14ac:dyDescent="0.2">
      <c r="A81" s="56" t="s">
        <v>35</v>
      </c>
      <c r="B81" s="56"/>
      <c r="C81" s="56"/>
      <c r="D81" s="32" t="s">
        <v>34</v>
      </c>
      <c r="E81" s="30"/>
      <c r="F81" s="30"/>
      <c r="G81" s="25">
        <f>SUM(G82+G83)</f>
        <v>1434338</v>
      </c>
      <c r="H81" s="27">
        <f>SUM(H82+H83)</f>
        <v>1434338</v>
      </c>
      <c r="I81" s="27"/>
      <c r="J81" s="27"/>
    </row>
    <row r="82" spans="1:10" s="13" customFormat="1" ht="31.5" x14ac:dyDescent="0.2">
      <c r="A82" s="56" t="s">
        <v>59</v>
      </c>
      <c r="B82" s="56" t="s">
        <v>12</v>
      </c>
      <c r="C82" s="56" t="s">
        <v>8</v>
      </c>
      <c r="D82" s="45" t="s">
        <v>60</v>
      </c>
      <c r="E82" s="30"/>
      <c r="F82" s="30"/>
      <c r="G82" s="25">
        <f>H82</f>
        <v>100000</v>
      </c>
      <c r="H82" s="27">
        <v>100000</v>
      </c>
      <c r="I82" s="27"/>
      <c r="J82" s="27"/>
    </row>
    <row r="83" spans="1:10" s="13" customFormat="1" ht="18.75" x14ac:dyDescent="0.2">
      <c r="A83" s="56" t="s">
        <v>61</v>
      </c>
      <c r="B83" s="56">
        <v>8130</v>
      </c>
      <c r="C83" s="56" t="s">
        <v>8</v>
      </c>
      <c r="D83" s="45" t="s">
        <v>62</v>
      </c>
      <c r="E83" s="30"/>
      <c r="F83" s="30"/>
      <c r="G83" s="25">
        <f>H83+I83</f>
        <v>1334338</v>
      </c>
      <c r="H83" s="27">
        <v>1334338</v>
      </c>
      <c r="I83" s="27"/>
      <c r="J83" s="27"/>
    </row>
    <row r="84" spans="1:10" s="13" customFormat="1" ht="78.75" x14ac:dyDescent="0.2">
      <c r="B84" s="56"/>
      <c r="C84" s="56"/>
      <c r="D84" s="32"/>
      <c r="E84" s="33" t="s">
        <v>113</v>
      </c>
      <c r="F84" s="23" t="s">
        <v>69</v>
      </c>
      <c r="G84" s="25">
        <f>G86</f>
        <v>7060</v>
      </c>
      <c r="H84" s="28">
        <v>7060</v>
      </c>
      <c r="I84" s="28"/>
      <c r="J84" s="28"/>
    </row>
    <row r="85" spans="1:10" s="13" customFormat="1" ht="18.75" x14ac:dyDescent="0.2">
      <c r="A85" s="56">
        <v>3700000</v>
      </c>
      <c r="B85" s="56"/>
      <c r="C85" s="56"/>
      <c r="D85" s="32" t="s">
        <v>119</v>
      </c>
      <c r="E85" s="33"/>
      <c r="F85" s="33"/>
      <c r="G85" s="25"/>
      <c r="H85" s="28"/>
      <c r="I85" s="28"/>
      <c r="J85" s="28"/>
    </row>
    <row r="86" spans="1:10" s="12" customFormat="1" ht="18.75" x14ac:dyDescent="0.2">
      <c r="A86" s="56" t="s">
        <v>63</v>
      </c>
      <c r="B86" s="56"/>
      <c r="C86" s="56"/>
      <c r="D86" s="32" t="s">
        <v>119</v>
      </c>
      <c r="E86" s="24"/>
      <c r="F86" s="24"/>
      <c r="G86" s="25">
        <f>H86</f>
        <v>7060</v>
      </c>
      <c r="H86" s="27">
        <v>7060</v>
      </c>
      <c r="I86" s="27"/>
      <c r="J86" s="27"/>
    </row>
    <row r="87" spans="1:10" s="14" customFormat="1" ht="36.6" customHeight="1" x14ac:dyDescent="0.2">
      <c r="A87" s="56" t="s">
        <v>64</v>
      </c>
      <c r="B87" s="56">
        <v>9770</v>
      </c>
      <c r="C87" s="56" t="s">
        <v>4</v>
      </c>
      <c r="D87" s="36" t="s">
        <v>93</v>
      </c>
      <c r="E87" s="38"/>
      <c r="F87" s="38"/>
      <c r="G87" s="25">
        <f>H87+I87</f>
        <v>7060</v>
      </c>
      <c r="H87" s="27">
        <v>7060</v>
      </c>
      <c r="I87" s="28"/>
      <c r="J87" s="28"/>
    </row>
    <row r="88" spans="1:10" s="14" customFormat="1" ht="50.25" customHeight="1" x14ac:dyDescent="0.2">
      <c r="A88" s="56"/>
      <c r="B88" s="56"/>
      <c r="C88" s="56"/>
      <c r="D88" s="37"/>
      <c r="E88" s="38" t="s">
        <v>114</v>
      </c>
      <c r="F88" s="63" t="s">
        <v>115</v>
      </c>
      <c r="G88" s="25">
        <f t="shared" ref="G88:G95" si="7">H88+I88</f>
        <v>5209010</v>
      </c>
      <c r="H88" s="28">
        <f>H89</f>
        <v>5209010</v>
      </c>
      <c r="I88" s="28"/>
      <c r="J88" s="28"/>
    </row>
    <row r="89" spans="1:10" s="14" customFormat="1" ht="21.75" customHeight="1" x14ac:dyDescent="0.2">
      <c r="A89" s="56">
        <v>3700000</v>
      </c>
      <c r="B89" s="56"/>
      <c r="C89" s="56"/>
      <c r="D89" s="37" t="s">
        <v>119</v>
      </c>
      <c r="E89" s="38"/>
      <c r="F89" s="38"/>
      <c r="G89" s="25">
        <f t="shared" si="7"/>
        <v>5209010</v>
      </c>
      <c r="H89" s="27">
        <f>H90</f>
        <v>5209010</v>
      </c>
      <c r="I89" s="28"/>
      <c r="J89" s="28"/>
    </row>
    <row r="90" spans="1:10" s="12" customFormat="1" ht="18.75" x14ac:dyDescent="0.2">
      <c r="A90" s="61" t="s">
        <v>63</v>
      </c>
      <c r="B90" s="61"/>
      <c r="C90" s="61"/>
      <c r="D90" s="50" t="s">
        <v>119</v>
      </c>
      <c r="E90" s="38"/>
      <c r="F90" s="38"/>
      <c r="G90" s="25">
        <f t="shared" si="7"/>
        <v>5209010</v>
      </c>
      <c r="H90" s="27">
        <f>H91</f>
        <v>5209010</v>
      </c>
      <c r="I90" s="27">
        <f>I92</f>
        <v>0</v>
      </c>
      <c r="J90" s="27">
        <f>J92</f>
        <v>0</v>
      </c>
    </row>
    <row r="91" spans="1:10" s="13" customFormat="1" ht="37.15" customHeight="1" x14ac:dyDescent="0.2">
      <c r="A91" s="56" t="s">
        <v>64</v>
      </c>
      <c r="B91" s="56">
        <v>9770</v>
      </c>
      <c r="C91" s="56" t="s">
        <v>4</v>
      </c>
      <c r="D91" s="45" t="s">
        <v>92</v>
      </c>
      <c r="E91" s="33"/>
      <c r="F91" s="33"/>
      <c r="G91" s="25">
        <f t="shared" si="7"/>
        <v>5209010</v>
      </c>
      <c r="H91" s="27">
        <v>5209010</v>
      </c>
      <c r="I91" s="28"/>
      <c r="J91" s="28"/>
    </row>
    <row r="92" spans="1:10" s="12" customFormat="1" ht="48" customHeight="1" x14ac:dyDescent="0.2">
      <c r="A92" s="56"/>
      <c r="B92" s="56"/>
      <c r="C92" s="56"/>
      <c r="D92" s="45"/>
      <c r="E92" s="33" t="s">
        <v>84</v>
      </c>
      <c r="F92" s="23" t="s">
        <v>116</v>
      </c>
      <c r="G92" s="25">
        <f t="shared" si="7"/>
        <v>228003</v>
      </c>
      <c r="H92" s="27">
        <f>H93</f>
        <v>228003</v>
      </c>
      <c r="I92" s="27">
        <f>I93</f>
        <v>0</v>
      </c>
      <c r="J92" s="27"/>
    </row>
    <row r="93" spans="1:10" s="14" customFormat="1" ht="18.75" x14ac:dyDescent="0.2">
      <c r="A93" s="56">
        <v>3700000</v>
      </c>
      <c r="B93" s="56"/>
      <c r="C93" s="56"/>
      <c r="D93" s="50" t="s">
        <v>119</v>
      </c>
      <c r="E93" s="38"/>
      <c r="F93" s="38"/>
      <c r="G93" s="25">
        <f t="shared" si="7"/>
        <v>228003</v>
      </c>
      <c r="H93" s="28">
        <f>H95</f>
        <v>228003</v>
      </c>
      <c r="I93" s="28">
        <f>I95</f>
        <v>0</v>
      </c>
      <c r="J93" s="28"/>
    </row>
    <row r="94" spans="1:10" s="14" customFormat="1" ht="18.75" x14ac:dyDescent="0.2">
      <c r="A94" s="56" t="s">
        <v>63</v>
      </c>
      <c r="B94" s="56"/>
      <c r="C94" s="56"/>
      <c r="D94" s="50" t="s">
        <v>119</v>
      </c>
      <c r="E94" s="38"/>
      <c r="F94" s="38"/>
      <c r="G94" s="25">
        <f t="shared" si="7"/>
        <v>0</v>
      </c>
      <c r="H94" s="28"/>
      <c r="I94" s="28"/>
      <c r="J94" s="28"/>
    </row>
    <row r="95" spans="1:10" s="14" customFormat="1" ht="32.450000000000003" customHeight="1" x14ac:dyDescent="0.2">
      <c r="A95" s="56" t="s">
        <v>64</v>
      </c>
      <c r="B95" s="56">
        <v>9770</v>
      </c>
      <c r="C95" s="56" t="s">
        <v>4</v>
      </c>
      <c r="D95" s="51" t="s">
        <v>92</v>
      </c>
      <c r="E95" s="38"/>
      <c r="F95" s="38"/>
      <c r="G95" s="25">
        <f t="shared" si="7"/>
        <v>228003</v>
      </c>
      <c r="H95" s="27">
        <v>228003</v>
      </c>
      <c r="I95" s="28"/>
      <c r="J95" s="28"/>
    </row>
    <row r="96" spans="1:10" s="3" customFormat="1" ht="30" customHeight="1" x14ac:dyDescent="0.2">
      <c r="A96" s="11" t="s">
        <v>32</v>
      </c>
      <c r="B96" s="11" t="s">
        <v>32</v>
      </c>
      <c r="C96" s="11" t="s">
        <v>32</v>
      </c>
      <c r="D96" s="52" t="s">
        <v>24</v>
      </c>
      <c r="E96" s="33" t="s">
        <v>32</v>
      </c>
      <c r="F96" s="33" t="s">
        <v>32</v>
      </c>
      <c r="G96" s="49">
        <f>G11+G19+G24+G30+G35+G40+G48+G53+G58+G68+G73+G78+G84+G88+G92+G63</f>
        <v>18692656</v>
      </c>
      <c r="H96" s="49">
        <f>H11+H19+H24+H30+H35+H40+H48+H53+H58+H68+H78+H84+H88+H92+H63</f>
        <v>16872656</v>
      </c>
      <c r="I96" s="49">
        <f>I68+I73</f>
        <v>1820000</v>
      </c>
      <c r="J96" s="49">
        <f>J68</f>
        <v>1500000</v>
      </c>
    </row>
    <row r="97" spans="1:10" x14ac:dyDescent="0.2">
      <c r="H97" s="75"/>
      <c r="I97" s="75"/>
    </row>
    <row r="98" spans="1:10" s="8" customFormat="1" ht="27" customHeight="1" x14ac:dyDescent="0.4">
      <c r="A98" s="6"/>
      <c r="B98" s="6"/>
      <c r="C98" s="67" t="s">
        <v>66</v>
      </c>
      <c r="D98" s="67"/>
      <c r="E98" s="67"/>
      <c r="F98" s="16"/>
      <c r="G98" s="62"/>
      <c r="H98" s="17"/>
      <c r="I98" s="68" t="s">
        <v>67</v>
      </c>
      <c r="J98" s="68"/>
    </row>
  </sheetData>
  <sheetProtection selectLockedCells="1" selectUnlockedCells="1"/>
  <mergeCells count="17">
    <mergeCell ref="A6:C6"/>
    <mergeCell ref="I1:J1"/>
    <mergeCell ref="I2:J2"/>
    <mergeCell ref="I3:J3"/>
    <mergeCell ref="A4:J4"/>
    <mergeCell ref="A5:C5"/>
    <mergeCell ref="A8:A9"/>
    <mergeCell ref="B8:B9"/>
    <mergeCell ref="C8:C9"/>
    <mergeCell ref="D8:D9"/>
    <mergeCell ref="E8:E9"/>
    <mergeCell ref="G8:G9"/>
    <mergeCell ref="H8:H9"/>
    <mergeCell ref="I8:J8"/>
    <mergeCell ref="C98:E98"/>
    <mergeCell ref="I98:J98"/>
    <mergeCell ref="F8:F9"/>
  </mergeCells>
  <printOptions horizontalCentered="1"/>
  <pageMargins left="0.59055118110236227" right="0.39370078740157483" top="0.59055118110236227" bottom="1.1811023622047245" header="0" footer="0"/>
  <pageSetup paperSize="9" scale="48" firstPageNumber="0" orientation="landscape" r:id="rId1"/>
  <headerFooter differentFirst="1" alignWithMargins="0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2022</vt:lpstr>
      <vt:lpstr>'2022'!Excel_BuiltIn_Print_Titles</vt:lpstr>
      <vt:lpstr>'2022'!Z_96E2A35E_4A48_419F_9E38_8CEFA5D27C66_.wvu.PrintArea</vt:lpstr>
      <vt:lpstr>'2022'!Z_96E2A35E_4A48_419F_9E38_8CEFA5D27C66_.wvu.PrintTitles</vt:lpstr>
      <vt:lpstr>'2022'!Z_ABBD498D_3D2F_4E62_985A_EF1DC4D9DC47_.wvu.PrintArea</vt:lpstr>
      <vt:lpstr>'2022'!Z_ABBD498D_3D2F_4E62_985A_EF1DC4D9DC47_.wvu.PrintTitles</vt:lpstr>
      <vt:lpstr>'2022'!Z_E02D48B6_D0D9_4E6E_B70D_8E13580A6528_.wvu.PrintArea</vt:lpstr>
      <vt:lpstr>'2022'!Z_E02D48B6_D0D9_4E6E_B70D_8E13580A6528_.wvu.PrintTitles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Вита</dc:creator>
  <cp:lastModifiedBy>buh5</cp:lastModifiedBy>
  <cp:lastPrinted>2022-01-09T11:54:44Z</cp:lastPrinted>
  <dcterms:created xsi:type="dcterms:W3CDTF">2017-12-18T15:55:26Z</dcterms:created>
  <dcterms:modified xsi:type="dcterms:W3CDTF">2022-01-09T11:54:51Z</dcterms:modified>
</cp:coreProperties>
</file>