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0" windowWidth="19320" windowHeight="10920" tabRatio="590"/>
  </bookViews>
  <sheets>
    <sheet name="полний " sheetId="17" r:id="rId1"/>
  </sheets>
  <definedNames>
    <definedName name="Excel_BuiltIn_Print_Titles" localSheetId="0">'полний '!$9:$9</definedName>
    <definedName name="Z_96E2A35E_4A48_419F_9E38_8CEFA5D27C66_.wvu.PrintArea" localSheetId="0">'полний '!$A$1:$J$101</definedName>
    <definedName name="Z_96E2A35E_4A48_419F_9E38_8CEFA5D27C66_.wvu.PrintTitles" localSheetId="0">'полний '!$9:$9</definedName>
    <definedName name="Z_96E2A35E_4A48_419F_9E38_8CEFA5D27C66_.wvu.Rows" localSheetId="0">#REF!</definedName>
    <definedName name="Z_ABBD498D_3D2F_4E62_985A_EF1DC4D9DC47_.wvu.PrintArea" localSheetId="0">'полний '!$A$1:$J$101</definedName>
    <definedName name="Z_ABBD498D_3D2F_4E62_985A_EF1DC4D9DC47_.wvu.PrintTitles" localSheetId="0">'полний '!$9:$9</definedName>
    <definedName name="Z_ABBD498D_3D2F_4E62_985A_EF1DC4D9DC47_.wvu.Rows" localSheetId="0">#REF!</definedName>
    <definedName name="Z_E02D48B6_D0D9_4E6E_B70D_8E13580A6528_.wvu.PrintArea" localSheetId="0">'полний '!$A$1:$J$101</definedName>
    <definedName name="Z_E02D48B6_D0D9_4E6E_B70D_8E13580A6528_.wvu.PrintTitles" localSheetId="0">'полний '!$9:$9</definedName>
    <definedName name="Z_E02D48B6_D0D9_4E6E_B70D_8E13580A6528_.wvu.Rows" localSheetId="0">#REF!</definedName>
    <definedName name="_xlnm.Print_Titles" localSheetId="0">'полний '!$7:$9</definedName>
    <definedName name="_xlnm.Print_Area" localSheetId="0">'полний '!$A$1:$L$104</definedName>
  </definedNames>
  <calcPr calcId="144525"/>
</workbook>
</file>

<file path=xl/calcChain.xml><?xml version="1.0" encoding="utf-8"?>
<calcChain xmlns="http://schemas.openxmlformats.org/spreadsheetml/2006/main">
  <c r="G100" i="17" l="1"/>
  <c r="I98" i="17"/>
  <c r="H98" i="17"/>
  <c r="I97" i="17"/>
  <c r="H97" i="17"/>
  <c r="J95" i="17"/>
  <c r="I95" i="17"/>
  <c r="H95" i="17"/>
  <c r="G93" i="17"/>
  <c r="H92" i="17"/>
  <c r="G92" i="17"/>
  <c r="H91" i="17"/>
  <c r="G91" i="17"/>
  <c r="G90" i="17"/>
  <c r="G89" i="17"/>
  <c r="J88" i="17"/>
  <c r="I88" i="17"/>
  <c r="H88" i="17"/>
  <c r="G88" i="17"/>
  <c r="J87" i="17"/>
  <c r="I87" i="17"/>
  <c r="H87" i="17"/>
  <c r="G87" i="17"/>
  <c r="G86" i="17"/>
  <c r="J85" i="17"/>
  <c r="I85" i="17"/>
  <c r="H85" i="17"/>
  <c r="G85" i="17"/>
  <c r="G84" i="17"/>
  <c r="J83" i="17"/>
  <c r="I83" i="17"/>
  <c r="H83" i="17"/>
  <c r="G83" i="17"/>
  <c r="J82" i="17"/>
  <c r="I82" i="17"/>
  <c r="H82" i="17"/>
  <c r="G82" i="17"/>
  <c r="G81" i="17"/>
  <c r="J80" i="17"/>
  <c r="I80" i="17"/>
  <c r="H80" i="17"/>
  <c r="G80" i="17"/>
  <c r="H77" i="17"/>
  <c r="G77" i="17"/>
  <c r="H75" i="17"/>
  <c r="G75" i="17"/>
  <c r="G74" i="17"/>
  <c r="J73" i="17"/>
  <c r="G73" i="17"/>
  <c r="J72" i="17"/>
  <c r="G72" i="17"/>
  <c r="J71" i="17"/>
  <c r="G71" i="17"/>
  <c r="J70" i="17"/>
  <c r="G70" i="17"/>
  <c r="G69" i="17"/>
  <c r="J68" i="17"/>
  <c r="I68" i="17"/>
  <c r="I67" i="17"/>
  <c r="H67" i="17"/>
  <c r="G67" i="17"/>
  <c r="G66" i="17"/>
  <c r="G68" i="17" s="1"/>
  <c r="G65" i="17" s="1"/>
  <c r="J65" i="17"/>
  <c r="J67" i="17" s="1"/>
  <c r="I65" i="17"/>
  <c r="H65" i="17"/>
  <c r="J64" i="17"/>
  <c r="G64" i="17"/>
  <c r="J63" i="17"/>
  <c r="I63" i="17"/>
  <c r="H63" i="17"/>
  <c r="G63" i="17"/>
  <c r="J62" i="17"/>
  <c r="I62" i="17"/>
  <c r="H62" i="17"/>
  <c r="G62" i="17"/>
  <c r="G61" i="17"/>
  <c r="J60" i="17"/>
  <c r="I60" i="17"/>
  <c r="H60" i="17"/>
  <c r="G60" i="17"/>
  <c r="H55" i="17"/>
  <c r="G55" i="17"/>
  <c r="G52" i="17"/>
  <c r="G51" i="17"/>
  <c r="G50" i="17"/>
  <c r="H50" i="17" s="1"/>
  <c r="G49" i="17"/>
  <c r="J48" i="17"/>
  <c r="I48" i="17"/>
  <c r="H48" i="17"/>
  <c r="G48" i="17"/>
  <c r="J47" i="17"/>
  <c r="I47" i="17"/>
  <c r="H47" i="17"/>
  <c r="G47" i="17"/>
  <c r="G46" i="17"/>
  <c r="J45" i="17"/>
  <c r="I45" i="17"/>
  <c r="H45" i="17"/>
  <c r="G45" i="17"/>
  <c r="G44" i="17"/>
  <c r="G43" i="17"/>
  <c r="G42" i="17"/>
  <c r="H41" i="17"/>
  <c r="G41" i="17"/>
  <c r="H39" i="17"/>
  <c r="G39" i="17"/>
  <c r="G36" i="17"/>
  <c r="G35" i="17"/>
  <c r="H34" i="17"/>
  <c r="G34" i="17"/>
  <c r="J33" i="17"/>
  <c r="I33" i="17"/>
  <c r="H33" i="17"/>
  <c r="G33" i="17"/>
  <c r="J32" i="17"/>
  <c r="G32" i="17"/>
  <c r="J31" i="17"/>
  <c r="I31" i="17"/>
  <c r="H31" i="17"/>
  <c r="G31" i="17"/>
  <c r="G30" i="17"/>
  <c r="H29" i="17"/>
  <c r="G29" i="17"/>
  <c r="J28" i="17"/>
  <c r="I28" i="17"/>
  <c r="H28" i="17"/>
  <c r="G28" i="17"/>
  <c r="G27" i="17"/>
  <c r="J26" i="17"/>
  <c r="I26" i="17"/>
  <c r="H26" i="17"/>
  <c r="G26" i="17"/>
  <c r="G25" i="17"/>
  <c r="G23" i="17"/>
  <c r="G22" i="17"/>
  <c r="G21" i="17"/>
  <c r="G20" i="17"/>
  <c r="G19" i="17"/>
  <c r="J18" i="17"/>
  <c r="I18" i="17"/>
  <c r="H18" i="17"/>
  <c r="G18" i="17"/>
  <c r="J17" i="17"/>
  <c r="I17" i="17"/>
  <c r="H17" i="17"/>
  <c r="G17" i="17"/>
  <c r="G16" i="17"/>
  <c r="J15" i="17"/>
  <c r="J101" i="17" s="1"/>
  <c r="I15" i="17"/>
  <c r="I101" i="17" s="1"/>
  <c r="H15" i="17"/>
  <c r="H101" i="17" s="1"/>
  <c r="G15" i="17"/>
  <c r="G101" i="17" s="1"/>
  <c r="G14" i="17"/>
  <c r="H13" i="17"/>
  <c r="G13" i="17"/>
  <c r="H12" i="17"/>
  <c r="G12" i="17"/>
  <c r="H10" i="17"/>
  <c r="G10" i="17"/>
</calcChain>
</file>

<file path=xl/sharedStrings.xml><?xml version="1.0" encoding="utf-8"?>
<sst xmlns="http://schemas.openxmlformats.org/spreadsheetml/2006/main" count="203" uniqueCount="129">
  <si>
    <t>(код бюджету)</t>
  </si>
  <si>
    <t>грн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</si>
  <si>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</si>
  <si>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</si>
  <si>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</si>
  <si>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</si>
  <si>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</si>
  <si>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</si>
  <si>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</si>
  <si>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</si>
  <si>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</si>
  <si>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</si>
  <si>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</si>
  <si>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у тому числі:</t>
  </si>
  <si>
    <t>Заходи державної політики з питань дітей та їх соціального захисту</t>
  </si>
  <si>
    <t>Інші заходи у сфері соціального захисту і соціального забезпечення</t>
  </si>
  <si>
    <t>Організація благоустрою населених пунктів</t>
  </si>
  <si>
    <t>Природоохоронні заходи за рахунок цільових фондів</t>
  </si>
  <si>
    <t>УСЬОГО</t>
  </si>
  <si>
    <t>0200000</t>
  </si>
  <si>
    <t>0210000</t>
  </si>
  <si>
    <t>Виконавчий комітет Троїцької сільської ради</t>
  </si>
  <si>
    <t>Оздоровлення та відпочинок дітей( крім заходів з оздоровлення дітей , що здійснюються за рахунок коштів на оздоровлення громадян , які постраждали внаслідок Чорнобильської катастрофи»</t>
  </si>
  <si>
    <t>Програма захисту прав дітей  та розвитку сімейних форм виховання на території Троїцької сільської ради на 2020-2021 роки</t>
  </si>
  <si>
    <t xml:space="preserve">Підтримка спорту вищих досягнень та організацій, які здійснюють фізкультурно-спортивну діяльність в регіоні </t>
  </si>
  <si>
    <t>Забезпечення діяльності місцевої пожежної охорони</t>
  </si>
  <si>
    <t>Інші субвенції з місцевого бюджету ( для передачі обласному бюджету на створення і використання матеріальних резервів )</t>
  </si>
  <si>
    <t>0218130</t>
  </si>
  <si>
    <t>0218340</t>
  </si>
  <si>
    <t>0217310</t>
  </si>
  <si>
    <t>0216030</t>
  </si>
  <si>
    <t>0215062</t>
  </si>
  <si>
    <t>0213242</t>
  </si>
  <si>
    <t>0213140</t>
  </si>
  <si>
    <t>0213112</t>
  </si>
  <si>
    <t xml:space="preserve">Секретар сільської ради </t>
  </si>
  <si>
    <t>0810</t>
  </si>
  <si>
    <t>0620</t>
  </si>
  <si>
    <t>0443</t>
  </si>
  <si>
    <t>0540</t>
  </si>
  <si>
    <t>0320</t>
  </si>
  <si>
    <t>0180</t>
  </si>
  <si>
    <t>0214082</t>
  </si>
  <si>
    <t>0829</t>
  </si>
  <si>
    <t>Інші заходи в галузі культури і мистецтва</t>
  </si>
  <si>
    <t>0218110</t>
  </si>
  <si>
    <t>8110</t>
  </si>
  <si>
    <t>Заходи із запобігання та ліквідації надзвичайних ситуацій  та наслідків стихійного лиха</t>
  </si>
  <si>
    <t>Розподіл витрат місцевого бюджету на реалізацію місцевих/регіональних програм у 2021 році</t>
  </si>
  <si>
    <t>Програма «Оздоровлення та відпочинок дітей Троїцької сільської ради на 2021 рік"</t>
  </si>
  <si>
    <t>Програма соціального захисту населення Троїцької сільської ради на 2021 рік</t>
  </si>
  <si>
    <t>Програма розвитку культури Троїцької сільської ради на 2021 рік</t>
  </si>
  <si>
    <t>Програма розвитку фізичної культури і спорту Троїцької сільської ради на 2021 рік</t>
  </si>
  <si>
    <t>Програма по благоустрою населених пунктів Троїцької сільської ради на 2021 рік</t>
  </si>
  <si>
    <t>Додаток 6</t>
  </si>
  <si>
    <t>Програма з розвитку системи водопостачання та надання комунальних послуг по Троїцькій ОТГ на 2020-2021 роки</t>
  </si>
  <si>
    <t xml:space="preserve"> у тому числі</t>
  </si>
  <si>
    <t>0216020</t>
  </si>
  <si>
    <t>6020</t>
  </si>
  <si>
    <t>Забезпечення функіонування підприємств, установ та організацій, що виробляють, виконують та/або надають житлово-комунальні послуги</t>
  </si>
  <si>
    <t>Програма з природоохоронних заходів Троїцької сільської ради на 2021 рік</t>
  </si>
  <si>
    <t>04542000000</t>
  </si>
  <si>
    <t>(від 23.12.2020
№ 76-3/VІІІ)</t>
  </si>
  <si>
    <t>(від 23.12.2020
№77-3/VІІІ)</t>
  </si>
  <si>
    <t>(від 23.12.2020
№ 78-3/VІІІ)</t>
  </si>
  <si>
    <t>(від 23.12.2020
№80-3/VІІІ)</t>
  </si>
  <si>
    <t>(від 23.12.2020
№ 81-3/VІІІ)</t>
  </si>
  <si>
    <t>(від 23.12.2020
№ 82 -3/VІІІ)</t>
  </si>
  <si>
    <t>(від 23.12.2020
№83-3/VІІІ)</t>
  </si>
  <si>
    <t>(від 23.12.2020
№84-3/VІІІ)</t>
  </si>
  <si>
    <t>(від 23.12.2020
№86-3/VІІІ)</t>
  </si>
  <si>
    <t>(від 23.12.2020        №79-3/VІІI)</t>
  </si>
  <si>
    <r>
      <rPr>
        <b/>
        <sz val="14"/>
        <color rgb="FF000000"/>
        <rFont val="Times New Roman"/>
      </rPr>
      <t>Програма</t>
    </r>
    <r>
      <rPr>
        <sz val="14"/>
        <color rgb="FF000000"/>
        <rFont val="Times New Roman"/>
      </rPr>
      <t xml:space="preserve"> „</t>
    </r>
    <r>
      <rPr>
        <b/>
        <sz val="14"/>
        <color rgb="FF000000"/>
        <rFont val="Times New Roman"/>
      </rPr>
      <t>Запобігання виникнення надзвичайних ситуацій, оперативного реагування на них та забезпечення пожежної безпеки на території Троїцької сільської ради на 2021-2023 роки</t>
    </r>
  </si>
  <si>
    <t>Фінансовий відділ Троїцької сільської ради Павлоградського району Дніпропетровської області</t>
  </si>
  <si>
    <t>3710000</t>
  </si>
  <si>
    <t>Програма „Запобігання виникнення надзвичайних ситуацій, оперативного реагування на них та забезпечення пожежної безпеки на території Троїцької сільської ради на 2021-2023 роки</t>
  </si>
  <si>
    <t>Компенсаційні виплати на пільговий проїзд автомобільним транспортом окремим категоріям громадян</t>
  </si>
  <si>
    <t>'0213033</t>
  </si>
  <si>
    <t xml:space="preserve">Програма відшкодування компенсації
за перевезення окремих пільгових категорій громадян Троїцької сільської ради на приміських маршрутах автомобільним транспортом загального
користування на 2021-2023 роки
</t>
  </si>
  <si>
    <t>(від  23.12.2020
№ 106-3/VІІІ)</t>
  </si>
  <si>
    <r>
      <t>Програма капітального будівництва, реконструкції та капітального ремонту</t>
    </r>
    <r>
      <rPr>
        <sz val="14"/>
        <color rgb="FF000000"/>
        <rFont val="Times New Roman"/>
      </rPr>
      <t xml:space="preserve">  </t>
    </r>
    <r>
      <rPr>
        <b/>
        <sz val="14"/>
        <color rgb="FF000000"/>
        <rFont val="Times New Roman"/>
      </rPr>
      <t>Троїцької сільської ради на 2021 рік</t>
    </r>
  </si>
  <si>
    <t>0217321</t>
  </si>
  <si>
    <t>'Будівництво-1 об`єктів житлово-комунального господарства</t>
  </si>
  <si>
    <t>'Будівництво-1 освітніх установ та закладів</t>
  </si>
  <si>
    <t>Будівництво-1 установ та закладів культури</t>
  </si>
  <si>
    <t>0217324</t>
  </si>
  <si>
    <t>0217366</t>
  </si>
  <si>
    <t>7366</t>
  </si>
  <si>
    <t>0490</t>
  </si>
  <si>
    <t>Реалізація проектів в рамках Надзвичайної кредитної програми для відновлення України</t>
  </si>
  <si>
    <t>0213050</t>
  </si>
  <si>
    <t>0213160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</si>
  <si>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</si>
  <si>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Пільгове медичне обслуговування осіб, які постраждали внаслідок Чорнобильської катастрофи</t>
  </si>
  <si>
    <t>0217330</t>
  </si>
  <si>
    <t>0217325</t>
  </si>
  <si>
    <t>Будівництво-1 споруд, установ та закладів фізичної культури і спорту</t>
  </si>
  <si>
    <t>Будівництво-1 інших об`єктів комунальної власності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</si>
  <si>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</si>
  <si>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</si>
  <si>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</si>
  <si>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0217461</t>
  </si>
  <si>
    <t>Програми утримання доріг та дорожньої інфраструктури Троїцької сільської ради на 2021 рік»</t>
  </si>
  <si>
    <t>(від 23.12.2020
№ 85-3/VІІІ)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</si>
  <si>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</si>
  <si>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</si>
  <si>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Заходи державної політики із забезпечення рівних прав та можливостей жінок та чоловіків</t>
  </si>
  <si>
    <t>0213122</t>
  </si>
  <si>
    <t>3122</t>
  </si>
  <si>
    <t>1040</t>
  </si>
  <si>
    <t>Програми «Запобігання та протидії домашньому насильству і насильству за ознакою статі та протидія торгівлі людьми» Троїцької сільської ради на 2021-2023 роки»</t>
  </si>
  <si>
    <t>(від 16.04.2021 №472-7/VIII)</t>
  </si>
  <si>
    <t>0214060</t>
  </si>
  <si>
    <t>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</si>
  <si>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</si>
  <si>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</si>
  <si>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0213241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</si>
  <si>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</si>
  <si>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</si>
  <si>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</si>
  <si>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0217130</t>
  </si>
  <si>
    <t>0217350</t>
  </si>
  <si>
    <t>0421</t>
  </si>
  <si>
    <t>Здійснення заходів із землеустрою</t>
  </si>
  <si>
    <t>Розроблення схем планування та забудови територій (містобудівної докумнтації)</t>
  </si>
  <si>
    <t>Програма розвитку земельних відносин та охорони земель Троїцької сільської ради на 2018-2022 роки</t>
  </si>
  <si>
    <t>до рішення сільської ради "Про бюджет Троїцької сільської територіальної громади на 2021 рік" (зі змінами від 24.09.2021 р.№ 945-12/VIII)</t>
  </si>
  <si>
    <t>Лариса КРУПСЬКА</t>
  </si>
  <si>
    <t>(від 24 .09.2021
№ 943-12/VІІІ)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</si>
</sst>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Times New Roman"/>
    </font>
    <font>
      <sz val="10"/>
      <color theme="1"/>
      <name val="Calibri"/>
      <scheme val="minor"/>
    </font>
    <font>
      <sz val="11"/>
      <color rgb="FF000000"/>
      <name val="Calibri"/>
    </font>
    <font>
      <sz val="10"/>
      <color rgb="FF000000"/>
      <name val="Arial Cyr"/>
    </font>
    <font>
      <sz val="11"/>
      <color rgb="FF333399"/>
      <name val="Calibri"/>
    </font>
    <font>
      <sz val="11"/>
      <color rgb="FF008000"/>
      <name val="Calibri"/>
    </font>
    <font>
      <sz val="11"/>
      <color rgb="FFFF0000"/>
      <name val="Calibri"/>
    </font>
    <font>
      <sz val="10"/>
      <color rgb="FF000000"/>
      <name val="Courier New"/>
    </font>
    <font>
      <b/>
      <sz val="11"/>
      <color rgb="FFFFFFFF"/>
      <name val="Calibri"/>
    </font>
    <font>
      <b/>
      <sz val="18"/>
      <color rgb="FF333399"/>
      <name val="Cambria"/>
    </font>
    <font>
      <sz val="10"/>
      <color rgb="FF000000"/>
      <name val="Arial"/>
    </font>
    <font>
      <sz val="11"/>
      <color rgb="FF000000"/>
      <name val="Times New Roman"/>
    </font>
    <font>
      <b/>
      <sz val="18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4"/>
      <color rgb="FF000000"/>
      <name val="Times New Roman"/>
    </font>
    <font>
      <i/>
      <sz val="14"/>
      <color rgb="FF000000"/>
      <name val="Times New Roman"/>
    </font>
    <font>
      <u/>
      <sz val="16"/>
      <color rgb="FF000000"/>
      <name val="Times New Roman"/>
    </font>
    <font>
      <b/>
      <u/>
      <sz val="14"/>
      <color rgb="FF000000"/>
      <name val="Times New Roman"/>
    </font>
    <font>
      <b/>
      <i/>
      <sz val="14"/>
      <color rgb="FF000000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u/>
      <sz val="11"/>
      <color theme="10"/>
      <name val="Times New Roman"/>
    </font>
    <font>
      <u/>
      <sz val="11"/>
      <color theme="11"/>
      <name val="Times New Roman"/>
    </font>
    <font>
      <sz val="10"/>
      <color rgb="FF000000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4" fillId="12" borderId="1" applyNumberFormat="0" applyAlignment="0" applyProtection="0"/>
    <xf numFmtId="0" fontId="5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14" borderId="4" applyNumberFormat="0" applyAlignment="0" applyProtection="0"/>
    <xf numFmtId="0" fontId="10" fillId="0" borderId="0"/>
    <xf numFmtId="0" fontId="6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16">
    <xf numFmtId="0" fontId="0" fillId="0" borderId="0" xfId="0"/>
    <xf numFmtId="0" fontId="11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0" fontId="11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15" fillId="0" borderId="0" xfId="40" applyFont="1" applyFill="1" applyAlignment="1" applyProtection="1">
      <alignment vertical="center"/>
      <protection locked="0"/>
    </xf>
    <xf numFmtId="0" fontId="0" fillId="0" borderId="0" xfId="42" applyNumberFormat="1" applyFont="1" applyFill="1" applyAlignment="1" applyProtection="1"/>
    <xf numFmtId="0" fontId="27" fillId="0" borderId="0" xfId="40" applyFill="1" applyAlignment="1" applyProtection="1">
      <alignment vertical="center"/>
      <protection locked="0"/>
    </xf>
    <xf numFmtId="0" fontId="27" fillId="0" borderId="0" xfId="40" applyFill="1" applyAlignment="1" applyProtection="1">
      <alignment horizontal="right" vertical="center"/>
    </xf>
    <xf numFmtId="0" fontId="27" fillId="0" borderId="0" xfId="40" applyFill="1" applyAlignment="1" applyProtection="1">
      <alignment vertical="center" wrapText="1"/>
    </xf>
    <xf numFmtId="0" fontId="0" fillId="0" borderId="0" xfId="0" applyNumberFormat="1" applyFill="1" applyAlignment="1" applyProtection="1"/>
    <xf numFmtId="0" fontId="0" fillId="0" borderId="0" xfId="0" applyFill="1"/>
    <xf numFmtId="0" fontId="17" fillId="0" borderId="0" xfId="40" applyFont="1" applyFill="1" applyAlignment="1" applyProtection="1">
      <alignment vertical="center"/>
      <protection locked="0"/>
    </xf>
    <xf numFmtId="0" fontId="13" fillId="0" borderId="0" xfId="40" applyFont="1" applyFill="1" applyBorder="1" applyAlignment="1" applyProtection="1">
      <alignment horizontal="left" vertical="center" wrapText="1"/>
    </xf>
    <xf numFmtId="3" fontId="13" fillId="0" borderId="0" xfId="4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49" fontId="18" fillId="0" borderId="5" xfId="40" applyNumberFormat="1" applyFont="1" applyFill="1" applyBorder="1" applyAlignment="1" applyProtection="1">
      <alignment horizontal="center" vertical="center" wrapText="1"/>
    </xf>
    <xf numFmtId="0" fontId="13" fillId="0" borderId="5" xfId="42" applyNumberFormat="1" applyFont="1" applyFill="1" applyBorder="1" applyAlignment="1" applyProtection="1">
      <alignment horizontal="center" vertical="center" wrapText="1"/>
    </xf>
    <xf numFmtId="49" fontId="13" fillId="0" borderId="5" xfId="40" applyNumberFormat="1" applyFont="1" applyFill="1" applyBorder="1" applyAlignment="1" applyProtection="1">
      <alignment horizontal="center" vertical="center" wrapText="1"/>
    </xf>
    <xf numFmtId="0" fontId="18" fillId="0" borderId="5" xfId="40" applyFont="1" applyFill="1" applyBorder="1" applyAlignment="1" applyProtection="1">
      <alignment horizontal="center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18" fillId="0" borderId="5" xfId="40" applyFont="1" applyFill="1" applyBorder="1" applyAlignment="1" applyProtection="1">
      <alignment horizontal="center" vertical="center"/>
    </xf>
    <xf numFmtId="49" fontId="13" fillId="0" borderId="5" xfId="42" applyNumberFormat="1" applyFont="1" applyFill="1" applyBorder="1" applyAlignment="1" applyProtection="1">
      <alignment horizontal="center" vertical="center" wrapText="1"/>
    </xf>
    <xf numFmtId="49" fontId="18" fillId="0" borderId="5" xfId="40" applyNumberFormat="1" applyFont="1" applyFill="1" applyBorder="1" applyAlignment="1" applyProtection="1">
      <alignment horizontal="left" vertical="center" wrapText="1"/>
    </xf>
    <xf numFmtId="0" fontId="21" fillId="0" borderId="5" xfId="40" applyFont="1" applyFill="1" applyBorder="1" applyAlignment="1">
      <alignment horizontal="center" vertical="center" wrapText="1"/>
    </xf>
    <xf numFmtId="0" fontId="13" fillId="0" borderId="5" xfId="40" applyFont="1" applyFill="1" applyBorder="1" applyAlignment="1" applyProtection="1">
      <alignment horizontal="center" vertical="center" wrapText="1"/>
    </xf>
    <xf numFmtId="0" fontId="13" fillId="0" borderId="5" xfId="40" applyFont="1" applyFill="1" applyBorder="1" applyAlignment="1" applyProtection="1">
      <alignment horizontal="center" vertical="top" wrapText="1"/>
    </xf>
    <xf numFmtId="49" fontId="22" fillId="0" borderId="5" xfId="40" applyNumberFormat="1" applyFont="1" applyFill="1" applyBorder="1" applyAlignment="1" applyProtection="1">
      <alignment horizontal="left" vertical="center" wrapText="1"/>
    </xf>
    <xf numFmtId="0" fontId="18" fillId="0" borderId="0" xfId="40" applyFont="1" applyFill="1" applyAlignment="1" applyProtection="1">
      <alignment horizontal="right" vertical="center"/>
    </xf>
    <xf numFmtId="0" fontId="18" fillId="0" borderId="0" xfId="40" applyFont="1" applyFill="1" applyAlignment="1" applyProtection="1">
      <alignment vertical="center" wrapText="1"/>
    </xf>
    <xf numFmtId="0" fontId="18" fillId="0" borderId="0" xfId="40" applyFont="1" applyFill="1" applyAlignment="1" applyProtection="1">
      <alignment vertical="center"/>
      <protection locked="0"/>
    </xf>
    <xf numFmtId="0" fontId="13" fillId="0" borderId="0" xfId="41" applyFont="1" applyFill="1" applyBorder="1" applyAlignment="1">
      <alignment horizontal="left" wrapText="1"/>
    </xf>
    <xf numFmtId="0" fontId="18" fillId="0" borderId="0" xfId="41" applyFont="1" applyFill="1" applyAlignment="1"/>
    <xf numFmtId="0" fontId="13" fillId="15" borderId="5" xfId="40" applyFont="1" applyFill="1" applyBorder="1" applyAlignment="1" applyProtection="1">
      <alignment horizontal="center" vertical="center" wrapText="1"/>
    </xf>
    <xf numFmtId="0" fontId="18" fillId="0" borderId="6" xfId="42" applyFont="1" applyFill="1" applyBorder="1" applyAlignment="1">
      <alignment horizontal="center" vertical="center" wrapText="1"/>
    </xf>
    <xf numFmtId="0" fontId="13" fillId="0" borderId="7" xfId="40" applyFont="1" applyFill="1" applyBorder="1" applyAlignment="1" applyProtection="1">
      <alignment vertical="center" wrapText="1"/>
    </xf>
    <xf numFmtId="0" fontId="13" fillId="0" borderId="7" xfId="40" applyFont="1" applyFill="1" applyBorder="1" applyAlignment="1" applyProtection="1">
      <alignment horizontal="left" vertical="center" wrapText="1"/>
    </xf>
    <xf numFmtId="0" fontId="13" fillId="0" borderId="5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justify"/>
    </xf>
    <xf numFmtId="0" fontId="18" fillId="0" borderId="5" xfId="0" applyFont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3" fillId="0" borderId="5" xfId="40" applyNumberFormat="1" applyFont="1" applyFill="1" applyBorder="1" applyAlignment="1" applyProtection="1">
      <alignment horizontal="center" vertical="center" wrapText="1"/>
    </xf>
    <xf numFmtId="3" fontId="13" fillId="0" borderId="5" xfId="40" applyNumberFormat="1" applyFont="1" applyFill="1" applyBorder="1" applyAlignment="1">
      <alignment horizontal="center" vertical="center"/>
    </xf>
    <xf numFmtId="4" fontId="13" fillId="0" borderId="5" xfId="40" applyNumberFormat="1" applyFont="1" applyFill="1" applyBorder="1" applyAlignment="1" applyProtection="1">
      <alignment horizontal="center" vertical="center" wrapText="1"/>
    </xf>
    <xf numFmtId="4" fontId="13" fillId="0" borderId="5" xfId="40" applyNumberFormat="1" applyFont="1" applyFill="1" applyBorder="1" applyAlignment="1">
      <alignment horizontal="center" vertical="center"/>
    </xf>
    <xf numFmtId="4" fontId="13" fillId="0" borderId="5" xfId="42" applyNumberFormat="1" applyFont="1" applyFill="1" applyBorder="1" applyAlignment="1">
      <alignment horizontal="center" vertical="center" wrapText="1"/>
    </xf>
    <xf numFmtId="3" fontId="18" fillId="0" borderId="5" xfId="40" applyNumberFormat="1" applyFont="1" applyFill="1" applyBorder="1" applyAlignment="1">
      <alignment horizontal="center" vertical="center"/>
    </xf>
    <xf numFmtId="3" fontId="18" fillId="0" borderId="5" xfId="40" applyNumberFormat="1" applyFont="1" applyFill="1" applyBorder="1" applyAlignment="1" applyProtection="1">
      <alignment horizontal="center" vertical="center"/>
    </xf>
    <xf numFmtId="4" fontId="19" fillId="0" borderId="5" xfId="42" applyNumberFormat="1" applyFont="1" applyFill="1" applyBorder="1" applyAlignment="1">
      <alignment horizontal="center" vertical="center" wrapText="1"/>
    </xf>
    <xf numFmtId="3" fontId="13" fillId="0" borderId="7" xfId="4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4" fontId="13" fillId="15" borderId="5" xfId="40" applyNumberFormat="1" applyFont="1" applyFill="1" applyBorder="1" applyAlignment="1">
      <alignment horizontal="center" vertical="center"/>
    </xf>
    <xf numFmtId="4" fontId="13" fillId="15" borderId="5" xfId="42" applyNumberFormat="1" applyFont="1" applyFill="1" applyBorder="1" applyAlignment="1">
      <alignment horizontal="center" vertical="center" wrapText="1"/>
    </xf>
    <xf numFmtId="4" fontId="19" fillId="15" borderId="5" xfId="42" applyNumberFormat="1" applyFont="1" applyFill="1" applyBorder="1" applyAlignment="1">
      <alignment horizontal="center" vertical="center" wrapText="1"/>
    </xf>
    <xf numFmtId="3" fontId="13" fillId="15" borderId="5" xfId="40" applyNumberFormat="1" applyFont="1" applyFill="1" applyBorder="1" applyAlignment="1">
      <alignment horizontal="center" vertical="center"/>
    </xf>
    <xf numFmtId="3" fontId="18" fillId="15" borderId="5" xfId="40" applyNumberFormat="1" applyFont="1" applyFill="1" applyBorder="1" applyAlignment="1">
      <alignment horizontal="center" vertical="center"/>
    </xf>
    <xf numFmtId="3" fontId="13" fillId="15" borderId="5" xfId="40" applyNumberFormat="1" applyFont="1" applyFill="1" applyBorder="1" applyAlignment="1" applyProtection="1">
      <alignment horizontal="center" vertical="center" wrapText="1"/>
    </xf>
    <xf numFmtId="0" fontId="18" fillId="15" borderId="5" xfId="0" applyFont="1" applyFill="1" applyBorder="1" applyAlignment="1">
      <alignment horizontal="center" vertical="center" wrapText="1"/>
    </xf>
    <xf numFmtId="3" fontId="18" fillId="15" borderId="5" xfId="40" applyNumberFormat="1" applyFont="1" applyFill="1" applyBorder="1" applyAlignment="1" applyProtection="1">
      <alignment horizontal="center" vertical="center"/>
    </xf>
    <xf numFmtId="3" fontId="18" fillId="15" borderId="5" xfId="0" applyNumberFormat="1" applyFont="1" applyFill="1" applyBorder="1" applyAlignment="1">
      <alignment horizontal="center" vertical="center" wrapText="1"/>
    </xf>
    <xf numFmtId="0" fontId="18" fillId="0" borderId="5" xfId="40" applyFont="1" applyFill="1" applyBorder="1" applyAlignment="1" applyProtection="1">
      <alignment horizontal="center" vertical="top" wrapText="1"/>
    </xf>
    <xf numFmtId="3" fontId="18" fillId="0" borderId="5" xfId="4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23" fillId="15" borderId="5" xfId="0" applyFont="1" applyFill="1" applyBorder="1" applyAlignment="1">
      <alignment horizontal="center" vertical="center" wrapText="1"/>
    </xf>
    <xf numFmtId="3" fontId="13" fillId="0" borderId="6" xfId="40" applyNumberFormat="1" applyFont="1" applyFill="1" applyBorder="1" applyAlignment="1">
      <alignment horizontal="center" vertical="center"/>
    </xf>
    <xf numFmtId="0" fontId="18" fillId="0" borderId="6" xfId="42" applyNumberFormat="1" applyFont="1" applyFill="1" applyBorder="1" applyAlignment="1" applyProtection="1">
      <alignment horizontal="center" vertical="center" wrapText="1"/>
    </xf>
    <xf numFmtId="0" fontId="18" fillId="0" borderId="5" xfId="42" applyFont="1" applyFill="1" applyBorder="1" applyAlignment="1">
      <alignment horizontal="center" vertical="center" wrapText="1"/>
    </xf>
    <xf numFmtId="0" fontId="18" fillId="0" borderId="6" xfId="42" quotePrefix="1" applyNumberFormat="1" applyFont="1" applyFill="1" applyBorder="1" applyAlignment="1" applyProtection="1">
      <alignment horizontal="center" vertical="center" wrapText="1"/>
    </xf>
    <xf numFmtId="0" fontId="13" fillId="0" borderId="6" xfId="42" applyNumberFormat="1" applyFont="1" applyFill="1" applyBorder="1" applyAlignment="1" applyProtection="1">
      <alignment horizontal="center" vertical="center" wrapText="1"/>
    </xf>
    <xf numFmtId="0" fontId="13" fillId="0" borderId="5" xfId="42" applyFont="1" applyFill="1" applyBorder="1" applyAlignment="1">
      <alignment horizontal="center" vertical="center" wrapText="1"/>
    </xf>
    <xf numFmtId="0" fontId="13" fillId="0" borderId="6" xfId="42" applyFont="1" applyFill="1" applyBorder="1" applyAlignment="1">
      <alignment horizontal="left" vertical="center" wrapText="1"/>
    </xf>
    <xf numFmtId="0" fontId="18" fillId="0" borderId="5" xfId="0" quotePrefix="1" applyFont="1" applyBorder="1" applyAlignment="1">
      <alignment horizontal="center" vertical="center" wrapText="1"/>
    </xf>
    <xf numFmtId="0" fontId="18" fillId="0" borderId="5" xfId="0" quotePrefix="1" applyFont="1" applyBorder="1" applyAlignment="1">
      <alignment vertical="center" wrapText="1"/>
    </xf>
    <xf numFmtId="0" fontId="24" fillId="0" borderId="5" xfId="46" quotePrefix="1" applyFont="1" applyBorder="1" applyAlignment="1">
      <alignment horizontal="center" vertical="center" wrapText="1"/>
    </xf>
    <xf numFmtId="4" fontId="24" fillId="0" borderId="5" xfId="46" quotePrefix="1" applyNumberFormat="1" applyFont="1" applyBorder="1" applyAlignment="1">
      <alignment horizontal="center" vertical="center" wrapText="1"/>
    </xf>
    <xf numFmtId="4" fontId="24" fillId="0" borderId="5" xfId="46" quotePrefix="1" applyNumberFormat="1" applyFont="1" applyBorder="1" applyAlignment="1">
      <alignment vertical="center" wrapText="1"/>
    </xf>
    <xf numFmtId="2" fontId="13" fillId="0" borderId="5" xfId="40" applyNumberFormat="1" applyFont="1" applyFill="1" applyBorder="1" applyAlignment="1" applyProtection="1">
      <alignment horizontal="center" vertical="center" wrapText="1"/>
    </xf>
    <xf numFmtId="2" fontId="13" fillId="15" borderId="5" xfId="40" applyNumberFormat="1" applyFont="1" applyFill="1" applyBorder="1" applyAlignment="1" applyProtection="1">
      <alignment horizontal="center" vertical="center" wrapText="1"/>
    </xf>
    <xf numFmtId="2" fontId="13" fillId="0" borderId="5" xfId="40" applyNumberFormat="1" applyFont="1" applyFill="1" applyBorder="1" applyAlignment="1">
      <alignment horizontal="center" vertical="center"/>
    </xf>
    <xf numFmtId="2" fontId="13" fillId="15" borderId="5" xfId="40" applyNumberFormat="1" applyFont="1" applyFill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 wrapText="1"/>
    </xf>
    <xf numFmtId="4" fontId="18" fillId="15" borderId="5" xfId="0" applyNumberFormat="1" applyFont="1" applyFill="1" applyBorder="1" applyAlignment="1">
      <alignment horizontal="center" vertical="center" wrapText="1"/>
    </xf>
    <xf numFmtId="4" fontId="13" fillId="15" borderId="5" xfId="40" applyNumberFormat="1" applyFont="1" applyFill="1" applyBorder="1" applyAlignment="1" applyProtection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0" fontId="18" fillId="0" borderId="5" xfId="40" applyFont="1" applyFill="1" applyBorder="1" applyAlignment="1">
      <alignment horizontal="left" vertical="center" wrapText="1"/>
    </xf>
    <xf numFmtId="49" fontId="24" fillId="0" borderId="5" xfId="46" quotePrefix="1" applyNumberFormat="1" applyFont="1" applyBorder="1" applyAlignment="1">
      <alignment horizontal="center" vertical="center" wrapText="1"/>
    </xf>
    <xf numFmtId="0" fontId="18" fillId="0" borderId="5" xfId="4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8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49" fontId="20" fillId="0" borderId="0" xfId="42" applyNumberFormat="1" applyFont="1" applyFill="1" applyBorder="1" applyAlignment="1" applyProtection="1">
      <alignment horizont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0" fontId="18" fillId="0" borderId="5" xfId="42" applyNumberFormat="1" applyFont="1" applyFill="1" applyBorder="1" applyAlignment="1" applyProtection="1">
      <alignment horizontal="center" vertical="center" wrapText="1"/>
    </xf>
    <xf numFmtId="0" fontId="18" fillId="0" borderId="6" xfId="42" applyNumberFormat="1" applyFont="1" applyFill="1" applyBorder="1" applyAlignment="1" applyProtection="1">
      <alignment horizontal="center" vertical="center" wrapText="1"/>
    </xf>
    <xf numFmtId="0" fontId="18" fillId="0" borderId="5" xfId="42" applyFont="1" applyFill="1" applyBorder="1" applyAlignment="1">
      <alignment horizontal="center" vertical="center" wrapText="1"/>
    </xf>
    <xf numFmtId="0" fontId="18" fillId="0" borderId="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8" xfId="42" applyFont="1" applyFill="1" applyBorder="1" applyAlignment="1">
      <alignment horizontal="center" vertical="center" wrapText="1"/>
    </xf>
    <xf numFmtId="0" fontId="18" fillId="0" borderId="9" xfId="42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8" fillId="0" borderId="6" xfId="4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0" xfId="41" applyFont="1" applyFill="1" applyBorder="1" applyAlignment="1">
      <alignment horizontal="left" wrapText="1"/>
    </xf>
    <xf numFmtId="0" fontId="13" fillId="0" borderId="0" xfId="41" applyFont="1" applyFill="1" applyBorder="1" applyAlignment="1">
      <alignment horizontal="left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Гиперссылка" xfId="47" builtinId="8" hidden="1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3" xfId="46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Открывавшаяся гиперссылка" xfId="48" builtinId="9" hidden="1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L104"/>
  <sheetViews>
    <sheetView showZeros="0" tabSelected="1" view="pageBreakPreview" zoomScale="48" zoomScaleNormal="100" zoomScaleSheetLayoutView="48" workbookViewId="0">
      <pane xSplit="4" ySplit="9" topLeftCell="E40" activePane="bottomRight" state="frozen"/>
      <selection pane="topRight" activeCell="E1" sqref="E1"/>
      <selection pane="bottomLeft" activeCell="A10" sqref="A10"/>
      <selection pane="bottomRight" activeCell="F50" sqref="F50"/>
    </sheetView>
  </sheetViews>
  <sheetFormatPr defaultColWidth="9.83203125" defaultRowHeight="12.75" x14ac:dyDescent="0.2"/>
  <cols>
    <col min="1" max="1" width="19.6640625" style="8" customWidth="1"/>
    <col min="2" max="2" width="18.1640625" style="8" customWidth="1"/>
    <col min="3" max="3" width="23.5" style="8" customWidth="1"/>
    <col min="4" max="4" width="66.1640625" style="9" customWidth="1"/>
    <col min="5" max="5" width="61.6640625" style="7" customWidth="1"/>
    <col min="6" max="6" width="29.1640625" style="7" customWidth="1"/>
    <col min="7" max="7" width="26.1640625" style="7" customWidth="1"/>
    <col min="8" max="8" width="22" style="7" customWidth="1"/>
    <col min="9" max="10" width="26.5" style="7" customWidth="1"/>
    <col min="11" max="20" width="20.1640625" style="7" customWidth="1"/>
    <col min="21" max="48" width="9.83203125" style="7" customWidth="1"/>
    <col min="49" max="66" width="67.6640625" style="7" customWidth="1"/>
    <col min="67" max="67" width="9.83203125" style="7" customWidth="1"/>
    <col min="68" max="16384" width="9.83203125" style="7"/>
  </cols>
  <sheetData>
    <row r="1" spans="1:11" ht="18.75" x14ac:dyDescent="0.2">
      <c r="A1" s="6"/>
      <c r="B1" s="6"/>
      <c r="C1" s="6"/>
      <c r="D1" s="6"/>
      <c r="E1" s="6"/>
      <c r="F1" s="6"/>
      <c r="G1" s="6"/>
      <c r="I1" s="96" t="s">
        <v>54</v>
      </c>
      <c r="J1" s="96"/>
    </row>
    <row r="2" spans="1:11" ht="61.5" customHeight="1" x14ac:dyDescent="0.2">
      <c r="A2" s="6"/>
      <c r="B2" s="6"/>
      <c r="C2" s="6"/>
      <c r="D2" s="6"/>
      <c r="E2" s="6"/>
      <c r="F2" s="6"/>
      <c r="G2" s="6"/>
      <c r="I2" s="96" t="s">
        <v>126</v>
      </c>
      <c r="J2" s="96"/>
      <c r="K2" s="97"/>
    </row>
    <row r="3" spans="1:11" ht="37.5" customHeight="1" x14ac:dyDescent="0.2">
      <c r="A3" s="6"/>
      <c r="B3" s="6"/>
      <c r="C3" s="6"/>
      <c r="D3" s="6"/>
      <c r="E3" s="6"/>
      <c r="F3" s="6"/>
      <c r="G3" s="6"/>
      <c r="H3" s="1"/>
      <c r="I3" s="96"/>
      <c r="J3" s="96"/>
    </row>
    <row r="4" spans="1:11" ht="27" customHeight="1" x14ac:dyDescent="0.2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ht="22.5" x14ac:dyDescent="0.3">
      <c r="A5" s="99" t="s">
        <v>61</v>
      </c>
      <c r="B5" s="99"/>
      <c r="C5" s="99"/>
      <c r="D5" s="20"/>
      <c r="E5" s="20"/>
      <c r="F5" s="20"/>
      <c r="G5" s="20"/>
      <c r="H5" s="20"/>
      <c r="I5" s="20"/>
      <c r="J5" s="20"/>
    </row>
    <row r="6" spans="1:11" ht="15" customHeight="1" x14ac:dyDescent="0.2">
      <c r="A6" s="100" t="s">
        <v>0</v>
      </c>
      <c r="B6" s="100"/>
      <c r="C6" s="100"/>
      <c r="D6" s="20"/>
      <c r="E6" s="20"/>
      <c r="F6" s="20"/>
      <c r="G6" s="20"/>
      <c r="H6" s="20"/>
      <c r="I6" s="20"/>
      <c r="J6" s="20"/>
    </row>
    <row r="7" spans="1:11" ht="17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15" t="s">
        <v>1</v>
      </c>
    </row>
    <row r="8" spans="1:11" ht="45.75" customHeight="1" x14ac:dyDescent="0.2">
      <c r="A8" s="101" t="s">
        <v>2</v>
      </c>
      <c r="B8" s="101" t="s">
        <v>3</v>
      </c>
      <c r="C8" s="101" t="s">
        <v>4</v>
      </c>
      <c r="D8" s="101" t="s">
        <v>5</v>
      </c>
      <c r="E8" s="103" t="s">
        <v>6</v>
      </c>
      <c r="F8" s="104" t="s">
        <v>7</v>
      </c>
      <c r="G8" s="104" t="s">
        <v>8</v>
      </c>
      <c r="H8" s="104" t="s">
        <v>9</v>
      </c>
      <c r="I8" s="106" t="s">
        <v>10</v>
      </c>
      <c r="J8" s="107"/>
    </row>
    <row r="9" spans="1:11" ht="83.25" customHeight="1" x14ac:dyDescent="0.2">
      <c r="A9" s="102"/>
      <c r="B9" s="102"/>
      <c r="C9" s="102"/>
      <c r="D9" s="102"/>
      <c r="E9" s="104"/>
      <c r="F9" s="105"/>
      <c r="G9" s="105"/>
      <c r="H9" s="105"/>
      <c r="I9" s="34" t="s">
        <v>11</v>
      </c>
      <c r="J9" s="34" t="s">
        <v>12</v>
      </c>
    </row>
    <row r="10" spans="1:11" ht="141" customHeight="1" x14ac:dyDescent="0.2">
      <c r="A10" s="70"/>
      <c r="B10" s="70"/>
      <c r="C10" s="70"/>
      <c r="D10" s="70"/>
      <c r="E10" s="75" t="s">
        <v>78</v>
      </c>
      <c r="F10" s="74" t="s">
        <v>79</v>
      </c>
      <c r="G10" s="74">
        <f>G12</f>
        <v>70000</v>
      </c>
      <c r="H10" s="74">
        <f>H12</f>
        <v>70000</v>
      </c>
      <c r="I10" s="34"/>
      <c r="J10" s="34"/>
    </row>
    <row r="11" spans="1:11" ht="21.75" customHeight="1" x14ac:dyDescent="0.2">
      <c r="A11" s="70"/>
      <c r="B11" s="70"/>
      <c r="C11" s="70"/>
      <c r="D11" s="70"/>
      <c r="E11" s="34" t="s">
        <v>13</v>
      </c>
      <c r="F11" s="71"/>
      <c r="G11" s="74"/>
      <c r="H11" s="74"/>
      <c r="I11" s="34"/>
      <c r="J11" s="34"/>
    </row>
    <row r="12" spans="1:11" ht="33.75" customHeight="1" x14ac:dyDescent="0.2">
      <c r="A12" s="73" t="s">
        <v>19</v>
      </c>
      <c r="B12" s="73"/>
      <c r="C12" s="73"/>
      <c r="D12" s="73" t="s">
        <v>21</v>
      </c>
      <c r="E12" s="34"/>
      <c r="F12" s="71"/>
      <c r="G12" s="74">
        <f>G14</f>
        <v>70000</v>
      </c>
      <c r="H12" s="74">
        <f>H14</f>
        <v>70000</v>
      </c>
      <c r="I12" s="34"/>
      <c r="J12" s="34"/>
    </row>
    <row r="13" spans="1:11" ht="35.25" customHeight="1" x14ac:dyDescent="0.2">
      <c r="A13" s="73" t="s">
        <v>20</v>
      </c>
      <c r="B13" s="73"/>
      <c r="C13" s="73"/>
      <c r="D13" s="73" t="s">
        <v>21</v>
      </c>
      <c r="E13" s="34"/>
      <c r="F13" s="71"/>
      <c r="G13" s="74">
        <f>G14</f>
        <v>70000</v>
      </c>
      <c r="H13" s="74">
        <f>H14</f>
        <v>70000</v>
      </c>
      <c r="I13" s="34"/>
      <c r="J13" s="34"/>
    </row>
    <row r="14" spans="1:11" ht="55.5" customHeight="1" x14ac:dyDescent="0.2">
      <c r="A14" s="70" t="s">
        <v>77</v>
      </c>
      <c r="B14" s="70">
        <v>3033</v>
      </c>
      <c r="C14" s="72">
        <v>1070</v>
      </c>
      <c r="D14" s="72" t="s">
        <v>76</v>
      </c>
      <c r="E14" s="34"/>
      <c r="F14" s="71"/>
      <c r="G14" s="71">
        <f>H14</f>
        <v>70000</v>
      </c>
      <c r="H14" s="71">
        <v>70000</v>
      </c>
      <c r="I14" s="34"/>
      <c r="J14" s="34"/>
    </row>
    <row r="15" spans="1:11" ht="75" x14ac:dyDescent="0.2">
      <c r="A15" s="16"/>
      <c r="B15" s="16"/>
      <c r="C15" s="16"/>
      <c r="D15" s="23"/>
      <c r="E15" s="40" t="s">
        <v>23</v>
      </c>
      <c r="F15" s="25" t="s">
        <v>68</v>
      </c>
      <c r="G15" s="46">
        <f>H15+I15</f>
        <v>35150</v>
      </c>
      <c r="H15" s="47">
        <f>H17</f>
        <v>35150</v>
      </c>
      <c r="I15" s="47">
        <f>I20</f>
        <v>0</v>
      </c>
      <c r="J15" s="55">
        <f>J20</f>
        <v>0</v>
      </c>
    </row>
    <row r="16" spans="1:11" ht="18.75" x14ac:dyDescent="0.2">
      <c r="A16" s="22"/>
      <c r="B16" s="17"/>
      <c r="C16" s="17"/>
      <c r="D16" s="17"/>
      <c r="E16" s="21" t="s">
        <v>13</v>
      </c>
      <c r="F16" s="21"/>
      <c r="G16" s="46">
        <f>H16+I16</f>
        <v>0</v>
      </c>
      <c r="H16" s="48"/>
      <c r="I16" s="48"/>
      <c r="J16" s="55"/>
    </row>
    <row r="17" spans="1:10" ht="37.5" x14ac:dyDescent="0.2">
      <c r="A17" s="18" t="s">
        <v>19</v>
      </c>
      <c r="B17" s="18"/>
      <c r="C17" s="18"/>
      <c r="D17" s="24" t="s">
        <v>21</v>
      </c>
      <c r="E17" s="21"/>
      <c r="F17" s="21"/>
      <c r="G17" s="46">
        <f>H17+I17</f>
        <v>35150</v>
      </c>
      <c r="H17" s="48">
        <f>H18</f>
        <v>35150</v>
      </c>
      <c r="I17" s="48">
        <f>I18</f>
        <v>0</v>
      </c>
      <c r="J17" s="56">
        <f>J18</f>
        <v>0</v>
      </c>
    </row>
    <row r="18" spans="1:10" ht="37.5" x14ac:dyDescent="0.2">
      <c r="A18" s="18" t="s">
        <v>20</v>
      </c>
      <c r="B18" s="18"/>
      <c r="C18" s="18"/>
      <c r="D18" s="24" t="s">
        <v>21</v>
      </c>
      <c r="E18" s="21"/>
      <c r="F18" s="21"/>
      <c r="G18" s="46">
        <f>H18+I18</f>
        <v>35150</v>
      </c>
      <c r="H18" s="48">
        <f>H19+H20</f>
        <v>35150</v>
      </c>
      <c r="I18" s="48">
        <f>I19</f>
        <v>0</v>
      </c>
      <c r="J18" s="56">
        <f>J19</f>
        <v>0</v>
      </c>
    </row>
    <row r="19" spans="1:10" ht="37.5" x14ac:dyDescent="0.2">
      <c r="A19" s="38" t="s">
        <v>34</v>
      </c>
      <c r="B19" s="39">
        <v>3112</v>
      </c>
      <c r="C19" s="39">
        <v>1040</v>
      </c>
      <c r="D19" s="39" t="s">
        <v>14</v>
      </c>
      <c r="E19" s="39"/>
      <c r="F19" s="39"/>
      <c r="G19" s="43">
        <f>H19</f>
        <v>6550</v>
      </c>
      <c r="H19" s="43">
        <v>6550</v>
      </c>
      <c r="I19" s="51"/>
      <c r="J19" s="57"/>
    </row>
    <row r="20" spans="1:10" ht="43.5" customHeight="1" x14ac:dyDescent="0.2">
      <c r="A20" s="38" t="s">
        <v>32</v>
      </c>
      <c r="B20" s="39">
        <v>3242</v>
      </c>
      <c r="C20" s="38" t="s">
        <v>118</v>
      </c>
      <c r="D20" s="76" t="s">
        <v>15</v>
      </c>
      <c r="E20" s="39"/>
      <c r="F20" s="39"/>
      <c r="G20" s="43">
        <f>H20</f>
        <v>28600</v>
      </c>
      <c r="H20" s="43">
        <v>28600</v>
      </c>
      <c r="I20" s="51">
        <v>0</v>
      </c>
      <c r="J20" s="57"/>
    </row>
    <row r="21" spans="1:10" ht="93.75" x14ac:dyDescent="0.2">
      <c r="A21" s="38"/>
      <c r="B21" s="38"/>
      <c r="C21" s="38"/>
      <c r="D21" s="76"/>
      <c r="E21" s="53" t="s">
        <v>110</v>
      </c>
      <c r="F21" s="53" t="s">
        <v>111</v>
      </c>
      <c r="G21" s="54">
        <f>H21</f>
        <v>7500</v>
      </c>
      <c r="H21" s="54">
        <v>7500</v>
      </c>
      <c r="I21" s="51"/>
      <c r="J21" s="57"/>
    </row>
    <row r="22" spans="1:10" ht="18.75" x14ac:dyDescent="0.2">
      <c r="A22" s="38"/>
      <c r="B22" s="38"/>
      <c r="C22" s="38"/>
      <c r="D22" s="76"/>
      <c r="E22" s="39" t="s">
        <v>13</v>
      </c>
      <c r="F22" s="39"/>
      <c r="G22" s="43">
        <f>H22</f>
        <v>0</v>
      </c>
      <c r="H22" s="43"/>
      <c r="I22" s="51"/>
      <c r="J22" s="57"/>
    </row>
    <row r="23" spans="1:10" ht="37.5" x14ac:dyDescent="0.2">
      <c r="A23" s="73" t="s">
        <v>19</v>
      </c>
      <c r="B23" s="73"/>
      <c r="C23" s="73"/>
      <c r="D23" s="73" t="s">
        <v>21</v>
      </c>
      <c r="E23" s="39"/>
      <c r="F23" s="39"/>
      <c r="G23" s="43">
        <f>H23</f>
        <v>7500</v>
      </c>
      <c r="H23" s="43">
        <v>7500</v>
      </c>
      <c r="I23" s="51"/>
      <c r="J23" s="57"/>
    </row>
    <row r="24" spans="1:10" ht="37.5" x14ac:dyDescent="0.2">
      <c r="A24" s="73" t="s">
        <v>20</v>
      </c>
      <c r="B24" s="73"/>
      <c r="C24" s="73"/>
      <c r="D24" s="73" t="s">
        <v>21</v>
      </c>
      <c r="E24" s="39"/>
      <c r="F24" s="39"/>
      <c r="G24" s="43">
        <v>7500</v>
      </c>
      <c r="H24" s="43">
        <v>7500</v>
      </c>
      <c r="I24" s="51"/>
      <c r="J24" s="57"/>
    </row>
    <row r="25" spans="1:10" ht="56.25" x14ac:dyDescent="0.2">
      <c r="A25" s="38" t="s">
        <v>107</v>
      </c>
      <c r="B25" s="38" t="s">
        <v>108</v>
      </c>
      <c r="C25" s="38" t="s">
        <v>109</v>
      </c>
      <c r="D25" s="76" t="s">
        <v>106</v>
      </c>
      <c r="E25" s="39"/>
      <c r="F25" s="39"/>
      <c r="G25" s="43">
        <f>H25</f>
        <v>7500</v>
      </c>
      <c r="H25" s="43">
        <v>7500</v>
      </c>
      <c r="I25" s="51"/>
      <c r="J25" s="57"/>
    </row>
    <row r="26" spans="1:10" s="3" customFormat="1" ht="56.25" x14ac:dyDescent="0.2">
      <c r="A26" s="16"/>
      <c r="B26" s="16"/>
      <c r="C26" s="16"/>
      <c r="D26" s="23"/>
      <c r="E26" s="40" t="s">
        <v>49</v>
      </c>
      <c r="F26" s="25" t="s">
        <v>69</v>
      </c>
      <c r="G26" s="46">
        <f>SUM(G28)</f>
        <v>464090</v>
      </c>
      <c r="H26" s="47">
        <f>H28</f>
        <v>464090</v>
      </c>
      <c r="I26" s="47">
        <f>I28</f>
        <v>0</v>
      </c>
      <c r="J26" s="55">
        <f>J28</f>
        <v>0</v>
      </c>
    </row>
    <row r="27" spans="1:10" ht="18.75" x14ac:dyDescent="0.2">
      <c r="A27" s="22"/>
      <c r="B27" s="17"/>
      <c r="C27" s="17"/>
      <c r="D27" s="17"/>
      <c r="E27" s="21" t="s">
        <v>13</v>
      </c>
      <c r="F27" s="21"/>
      <c r="G27" s="46">
        <f>H27+I27</f>
        <v>0</v>
      </c>
      <c r="H27" s="48"/>
      <c r="I27" s="48"/>
      <c r="J27" s="55"/>
    </row>
    <row r="28" spans="1:10" ht="37.5" x14ac:dyDescent="0.2">
      <c r="A28" s="18" t="s">
        <v>19</v>
      </c>
      <c r="B28" s="18"/>
      <c r="C28" s="18"/>
      <c r="D28" s="24" t="s">
        <v>21</v>
      </c>
      <c r="E28" s="21"/>
      <c r="F28" s="21"/>
      <c r="G28" s="46">
        <f>SUM(G29)</f>
        <v>464090</v>
      </c>
      <c r="H28" s="48">
        <f>H29</f>
        <v>464090</v>
      </c>
      <c r="I28" s="48">
        <f>I29</f>
        <v>0</v>
      </c>
      <c r="J28" s="56">
        <f>J29</f>
        <v>0</v>
      </c>
    </row>
    <row r="29" spans="1:10" ht="37.5" x14ac:dyDescent="0.2">
      <c r="A29" s="18" t="s">
        <v>20</v>
      </c>
      <c r="B29" s="18"/>
      <c r="C29" s="18"/>
      <c r="D29" s="24" t="s">
        <v>21</v>
      </c>
      <c r="E29" s="21"/>
      <c r="F29" s="21"/>
      <c r="G29" s="46">
        <f>SUM(G30)</f>
        <v>464090</v>
      </c>
      <c r="H29" s="48">
        <f>SUM(H30)</f>
        <v>464090</v>
      </c>
      <c r="I29" s="48"/>
      <c r="J29" s="56"/>
    </row>
    <row r="30" spans="1:10" s="12" customFormat="1" ht="93.75" x14ac:dyDescent="0.2">
      <c r="A30" s="38" t="s">
        <v>33</v>
      </c>
      <c r="B30" s="39">
        <v>3140</v>
      </c>
      <c r="C30" s="39">
        <v>1040</v>
      </c>
      <c r="D30" s="39" t="s">
        <v>22</v>
      </c>
      <c r="E30" s="39"/>
      <c r="F30" s="39"/>
      <c r="G30" s="43">
        <f>H30</f>
        <v>464090</v>
      </c>
      <c r="H30" s="43">
        <v>464090</v>
      </c>
      <c r="I30" s="51">
        <v>0</v>
      </c>
      <c r="J30" s="57"/>
    </row>
    <row r="31" spans="1:10" s="4" customFormat="1" ht="67.5" customHeight="1" x14ac:dyDescent="0.2">
      <c r="A31" s="16"/>
      <c r="B31" s="16"/>
      <c r="C31" s="16"/>
      <c r="D31" s="23"/>
      <c r="E31" s="40" t="s">
        <v>50</v>
      </c>
      <c r="F31" s="25" t="s">
        <v>63</v>
      </c>
      <c r="G31" s="44">
        <f>SUM(G34)</f>
        <v>3094452</v>
      </c>
      <c r="H31" s="45">
        <f>H33</f>
        <v>3094452</v>
      </c>
      <c r="I31" s="45">
        <f>I33</f>
        <v>0</v>
      </c>
      <c r="J31" s="58">
        <f>J33</f>
        <v>0</v>
      </c>
    </row>
    <row r="32" spans="1:10" s="3" customFormat="1" ht="18.75" x14ac:dyDescent="0.2">
      <c r="A32" s="16"/>
      <c r="B32" s="16"/>
      <c r="C32" s="16"/>
      <c r="D32" s="23"/>
      <c r="E32" s="21" t="s">
        <v>13</v>
      </c>
      <c r="F32" s="21"/>
      <c r="G32" s="44">
        <f>H32+I32</f>
        <v>0</v>
      </c>
      <c r="H32" s="49"/>
      <c r="I32" s="49"/>
      <c r="J32" s="58">
        <f>H32+I32</f>
        <v>0</v>
      </c>
    </row>
    <row r="33" spans="1:10" s="5" customFormat="1" ht="37.5" x14ac:dyDescent="0.2">
      <c r="A33" s="18" t="s">
        <v>19</v>
      </c>
      <c r="B33" s="18"/>
      <c r="C33" s="18"/>
      <c r="D33" s="24" t="s">
        <v>21</v>
      </c>
      <c r="E33" s="26"/>
      <c r="F33" s="26"/>
      <c r="G33" s="44">
        <f>SUM(G34)</f>
        <v>3094452</v>
      </c>
      <c r="H33" s="45">
        <f>H34</f>
        <v>3094452</v>
      </c>
      <c r="I33" s="45">
        <f>I34</f>
        <v>0</v>
      </c>
      <c r="J33" s="58">
        <f>J34</f>
        <v>0</v>
      </c>
    </row>
    <row r="34" spans="1:10" s="5" customFormat="1" ht="37.5" x14ac:dyDescent="0.2">
      <c r="A34" s="18" t="s">
        <v>20</v>
      </c>
      <c r="B34" s="18"/>
      <c r="C34" s="18"/>
      <c r="D34" s="24" t="s">
        <v>21</v>
      </c>
      <c r="E34" s="26"/>
      <c r="F34" s="26"/>
      <c r="G34" s="44">
        <f>G36+G37+G38+G35</f>
        <v>3094452</v>
      </c>
      <c r="H34" s="44">
        <f>H36+H37+H38+H35</f>
        <v>3094452</v>
      </c>
      <c r="I34" s="45"/>
      <c r="J34" s="58"/>
    </row>
    <row r="35" spans="1:10" s="5" customFormat="1" ht="56.25" x14ac:dyDescent="0.2">
      <c r="A35" s="16" t="s">
        <v>116</v>
      </c>
      <c r="B35" s="16" t="s">
        <v>117</v>
      </c>
      <c r="C35" s="16" t="s">
        <v>118</v>
      </c>
      <c r="D35" s="94" t="s">
        <v>119</v>
      </c>
      <c r="E35" s="64"/>
      <c r="F35" s="64"/>
      <c r="G35" s="65">
        <f>H35</f>
        <v>30000</v>
      </c>
      <c r="H35" s="65">
        <v>30000</v>
      </c>
      <c r="I35" s="45"/>
      <c r="J35" s="58"/>
    </row>
    <row r="36" spans="1:10" s="3" customFormat="1" ht="37.5" x14ac:dyDescent="0.2">
      <c r="A36" s="38" t="s">
        <v>32</v>
      </c>
      <c r="B36" s="39">
        <v>3242</v>
      </c>
      <c r="C36" s="39">
        <v>1090</v>
      </c>
      <c r="D36" s="42" t="s">
        <v>15</v>
      </c>
      <c r="E36" s="39"/>
      <c r="F36" s="39"/>
      <c r="G36" s="43">
        <f>H36</f>
        <v>2827000</v>
      </c>
      <c r="H36" s="43">
        <v>2827000</v>
      </c>
      <c r="I36" s="49"/>
      <c r="J36" s="59"/>
    </row>
    <row r="37" spans="1:10" s="3" customFormat="1" ht="56.25" x14ac:dyDescent="0.2">
      <c r="A37" s="38" t="s">
        <v>90</v>
      </c>
      <c r="B37" s="39">
        <v>3050</v>
      </c>
      <c r="C37" s="39">
        <v>1070</v>
      </c>
      <c r="D37" s="42" t="s">
        <v>93</v>
      </c>
      <c r="E37" s="39"/>
      <c r="F37" s="39"/>
      <c r="G37" s="43">
        <v>2587</v>
      </c>
      <c r="H37" s="43">
        <v>2587</v>
      </c>
      <c r="I37" s="49"/>
      <c r="J37" s="59"/>
    </row>
    <row r="38" spans="1:10" s="3" customFormat="1" ht="112.5" x14ac:dyDescent="0.2">
      <c r="A38" s="38" t="s">
        <v>91</v>
      </c>
      <c r="B38" s="39">
        <v>3160</v>
      </c>
      <c r="C38" s="39">
        <v>1010</v>
      </c>
      <c r="D38" s="42" t="s">
        <v>92</v>
      </c>
      <c r="E38" s="39"/>
      <c r="F38" s="39"/>
      <c r="G38" s="43">
        <v>234865</v>
      </c>
      <c r="H38" s="43">
        <v>234865</v>
      </c>
      <c r="I38" s="49"/>
      <c r="J38" s="59"/>
    </row>
    <row r="39" spans="1:10" s="3" customFormat="1" ht="39.75" customHeight="1" x14ac:dyDescent="0.2">
      <c r="A39" s="38"/>
      <c r="B39" s="41"/>
      <c r="C39" s="39"/>
      <c r="D39" s="42"/>
      <c r="E39" s="53" t="s">
        <v>51</v>
      </c>
      <c r="F39" s="53" t="s">
        <v>70</v>
      </c>
      <c r="G39" s="54">
        <f>G41</f>
        <v>471000</v>
      </c>
      <c r="H39" s="54">
        <f>H41</f>
        <v>471000</v>
      </c>
      <c r="I39" s="49"/>
      <c r="J39" s="59"/>
    </row>
    <row r="40" spans="1:10" s="3" customFormat="1" ht="20.25" customHeight="1" x14ac:dyDescent="0.2">
      <c r="A40" s="38"/>
      <c r="B40" s="41"/>
      <c r="C40" s="39"/>
      <c r="D40" s="42"/>
      <c r="E40" s="39" t="s">
        <v>13</v>
      </c>
      <c r="F40" s="66"/>
      <c r="G40" s="54"/>
      <c r="H40" s="54"/>
      <c r="I40" s="49"/>
      <c r="J40" s="59"/>
    </row>
    <row r="41" spans="1:10" s="3" customFormat="1" ht="37.5" x14ac:dyDescent="0.2">
      <c r="A41" s="18" t="s">
        <v>19</v>
      </c>
      <c r="B41" s="18"/>
      <c r="C41" s="18"/>
      <c r="D41" s="24" t="s">
        <v>21</v>
      </c>
      <c r="E41" s="53"/>
      <c r="G41" s="54">
        <f>G44+G43</f>
        <v>471000</v>
      </c>
      <c r="H41" s="54">
        <f>H44+H43</f>
        <v>471000</v>
      </c>
      <c r="I41" s="49"/>
      <c r="J41" s="59"/>
    </row>
    <row r="42" spans="1:10" s="3" customFormat="1" ht="37.5" x14ac:dyDescent="0.2">
      <c r="A42" s="18" t="s">
        <v>20</v>
      </c>
      <c r="B42" s="18"/>
      <c r="C42" s="18"/>
      <c r="D42" s="24" t="s">
        <v>21</v>
      </c>
      <c r="E42" s="53"/>
      <c r="F42" s="53"/>
      <c r="G42" s="43">
        <f>H42</f>
        <v>471000</v>
      </c>
      <c r="H42" s="43">
        <v>471000</v>
      </c>
      <c r="I42" s="49"/>
      <c r="J42" s="59"/>
    </row>
    <row r="43" spans="1:10" s="3" customFormat="1" ht="66" customHeight="1" x14ac:dyDescent="0.2">
      <c r="A43" s="16" t="s">
        <v>112</v>
      </c>
      <c r="B43" s="16" t="s">
        <v>113</v>
      </c>
      <c r="C43" s="16" t="s">
        <v>114</v>
      </c>
      <c r="D43" s="94" t="s">
        <v>115</v>
      </c>
      <c r="E43" s="53"/>
      <c r="F43" s="53"/>
      <c r="G43" s="43">
        <f>H43</f>
        <v>440000</v>
      </c>
      <c r="H43" s="43">
        <v>440000</v>
      </c>
      <c r="I43" s="49"/>
      <c r="J43" s="59"/>
    </row>
    <row r="44" spans="1:10" s="3" customFormat="1" ht="18.75" x14ac:dyDescent="0.2">
      <c r="A44" s="38" t="s">
        <v>42</v>
      </c>
      <c r="B44" s="39">
        <v>4082</v>
      </c>
      <c r="C44" s="38" t="s">
        <v>43</v>
      </c>
      <c r="D44" s="42" t="s">
        <v>44</v>
      </c>
      <c r="E44" s="39"/>
      <c r="F44" s="39"/>
      <c r="G44" s="43">
        <f>H44</f>
        <v>31000</v>
      </c>
      <c r="H44" s="43">
        <v>31000</v>
      </c>
      <c r="I44" s="49"/>
      <c r="J44" s="59"/>
    </row>
    <row r="45" spans="1:10" s="3" customFormat="1" ht="41.25" customHeight="1" x14ac:dyDescent="0.2">
      <c r="A45" s="16"/>
      <c r="B45" s="16"/>
      <c r="C45" s="16"/>
      <c r="D45" s="23"/>
      <c r="E45" s="40" t="s">
        <v>52</v>
      </c>
      <c r="F45" s="25" t="s">
        <v>67</v>
      </c>
      <c r="G45" s="44">
        <f>H45+I45</f>
        <v>1412040</v>
      </c>
      <c r="H45" s="45">
        <f>H47</f>
        <v>1412040</v>
      </c>
      <c r="I45" s="45">
        <f>I47</f>
        <v>0</v>
      </c>
      <c r="J45" s="58">
        <f>J47</f>
        <v>0</v>
      </c>
    </row>
    <row r="46" spans="1:10" s="3" customFormat="1" ht="18.75" x14ac:dyDescent="0.2">
      <c r="A46" s="16"/>
      <c r="B46" s="19"/>
      <c r="C46" s="19"/>
      <c r="D46" s="19"/>
      <c r="E46" s="21" t="s">
        <v>13</v>
      </c>
      <c r="F46" s="21"/>
      <c r="G46" s="44">
        <f>H46+I46</f>
        <v>0</v>
      </c>
      <c r="H46" s="50"/>
      <c r="I46" s="50"/>
      <c r="J46" s="58"/>
    </row>
    <row r="47" spans="1:10" s="3" customFormat="1" ht="37.5" x14ac:dyDescent="0.2">
      <c r="A47" s="18" t="s">
        <v>19</v>
      </c>
      <c r="B47" s="18"/>
      <c r="C47" s="18"/>
      <c r="D47" s="24" t="s">
        <v>21</v>
      </c>
      <c r="E47" s="21"/>
      <c r="F47" s="21"/>
      <c r="G47" s="44">
        <f>H47+I47</f>
        <v>1412040</v>
      </c>
      <c r="H47" s="45">
        <f>H48</f>
        <v>1412040</v>
      </c>
      <c r="I47" s="45">
        <f>I48</f>
        <v>0</v>
      </c>
      <c r="J47" s="58">
        <f>J48</f>
        <v>0</v>
      </c>
    </row>
    <row r="48" spans="1:10" s="3" customFormat="1" ht="37.5" x14ac:dyDescent="0.2">
      <c r="A48" s="18" t="s">
        <v>20</v>
      </c>
      <c r="B48" s="18"/>
      <c r="C48" s="18"/>
      <c r="D48" s="24" t="s">
        <v>21</v>
      </c>
      <c r="E48" s="21"/>
      <c r="F48" s="21"/>
      <c r="G48" s="44">
        <f>SUM(G49)</f>
        <v>1412040</v>
      </c>
      <c r="H48" s="44">
        <f>SUM(H49)</f>
        <v>1412040</v>
      </c>
      <c r="I48" s="44">
        <f>SUM(I49)</f>
        <v>0</v>
      </c>
      <c r="J48" s="60">
        <f>SUM(J49)</f>
        <v>0</v>
      </c>
    </row>
    <row r="49" spans="1:10" s="4" customFormat="1" ht="56.25" x14ac:dyDescent="0.2">
      <c r="A49" s="38" t="s">
        <v>31</v>
      </c>
      <c r="B49" s="39">
        <v>5062</v>
      </c>
      <c r="C49" s="38" t="s">
        <v>36</v>
      </c>
      <c r="D49" s="42" t="s">
        <v>24</v>
      </c>
      <c r="E49" s="39"/>
      <c r="F49" s="39"/>
      <c r="G49" s="39">
        <f>H49+I49</f>
        <v>1412040</v>
      </c>
      <c r="H49" s="39">
        <v>1412040</v>
      </c>
      <c r="I49" s="39">
        <v>0</v>
      </c>
      <c r="J49" s="61">
        <v>0</v>
      </c>
    </row>
    <row r="50" spans="1:10" s="4" customFormat="1" ht="56.25" x14ac:dyDescent="0.2">
      <c r="A50" s="67" t="s">
        <v>20</v>
      </c>
      <c r="B50" s="53"/>
      <c r="C50" s="67"/>
      <c r="D50" s="95" t="s">
        <v>21</v>
      </c>
      <c r="E50" s="53" t="s">
        <v>125</v>
      </c>
      <c r="F50" s="39" t="s">
        <v>128</v>
      </c>
      <c r="G50" s="53">
        <f>G51+G52</f>
        <v>80500</v>
      </c>
      <c r="H50" s="53">
        <f>G50</f>
        <v>80500</v>
      </c>
      <c r="I50" s="39"/>
      <c r="J50" s="61"/>
    </row>
    <row r="51" spans="1:10" s="4" customFormat="1" ht="18.75" x14ac:dyDescent="0.2">
      <c r="A51" s="38" t="s">
        <v>120</v>
      </c>
      <c r="B51" s="39">
        <v>7130</v>
      </c>
      <c r="C51" s="38" t="s">
        <v>122</v>
      </c>
      <c r="D51" s="42" t="s">
        <v>123</v>
      </c>
      <c r="E51" s="39"/>
      <c r="F51" s="39"/>
      <c r="G51" s="39">
        <f>H51</f>
        <v>48500</v>
      </c>
      <c r="H51" s="39">
        <v>48500</v>
      </c>
      <c r="I51" s="39"/>
      <c r="J51" s="61"/>
    </row>
    <row r="52" spans="1:10" s="4" customFormat="1" ht="37.5" x14ac:dyDescent="0.2">
      <c r="A52" s="38" t="s">
        <v>121</v>
      </c>
      <c r="B52" s="39">
        <v>7350</v>
      </c>
      <c r="C52" s="38" t="s">
        <v>38</v>
      </c>
      <c r="D52" s="42" t="s">
        <v>124</v>
      </c>
      <c r="E52" s="39"/>
      <c r="F52" s="39"/>
      <c r="G52" s="39">
        <f>H52</f>
        <v>32000</v>
      </c>
      <c r="H52" s="39">
        <v>32000</v>
      </c>
      <c r="I52" s="39"/>
      <c r="J52" s="61"/>
    </row>
    <row r="53" spans="1:10" s="4" customFormat="1" ht="18.75" x14ac:dyDescent="0.2">
      <c r="A53" s="38"/>
      <c r="B53" s="39"/>
      <c r="C53" s="38"/>
      <c r="D53" s="42"/>
      <c r="E53" s="39"/>
      <c r="F53" s="39"/>
      <c r="G53" s="39"/>
      <c r="H53" s="39"/>
      <c r="I53" s="39"/>
      <c r="J53" s="61"/>
    </row>
    <row r="54" spans="1:10" s="4" customFormat="1" ht="18.75" x14ac:dyDescent="0.2">
      <c r="A54" s="38"/>
      <c r="B54" s="39"/>
      <c r="C54" s="38"/>
      <c r="D54" s="42"/>
      <c r="E54" s="39"/>
      <c r="F54" s="39"/>
      <c r="G54" s="39"/>
      <c r="H54" s="39"/>
      <c r="I54" s="39"/>
      <c r="J54" s="61"/>
    </row>
    <row r="55" spans="1:10" s="4" customFormat="1" ht="75" x14ac:dyDescent="0.2">
      <c r="A55" s="38"/>
      <c r="B55" s="39"/>
      <c r="C55" s="38"/>
      <c r="D55" s="42"/>
      <c r="E55" s="53" t="s">
        <v>55</v>
      </c>
      <c r="F55" s="68" t="s">
        <v>71</v>
      </c>
      <c r="G55" s="54">
        <f>G59</f>
        <v>4683750</v>
      </c>
      <c r="H55" s="54">
        <f>H59</f>
        <v>4683750</v>
      </c>
      <c r="I55" s="39"/>
      <c r="J55" s="61"/>
    </row>
    <row r="56" spans="1:10" s="4" customFormat="1" ht="18.75" x14ac:dyDescent="0.2">
      <c r="A56" s="38"/>
      <c r="B56" s="39"/>
      <c r="C56" s="38"/>
      <c r="D56" s="42"/>
      <c r="E56" s="39" t="s">
        <v>56</v>
      </c>
      <c r="F56" s="39"/>
      <c r="G56" s="39"/>
      <c r="H56" s="39"/>
      <c r="I56" s="39"/>
      <c r="J56" s="61"/>
    </row>
    <row r="57" spans="1:10" s="4" customFormat="1" ht="37.5" x14ac:dyDescent="0.2">
      <c r="A57" s="67" t="s">
        <v>19</v>
      </c>
      <c r="B57" s="53"/>
      <c r="C57" s="67"/>
      <c r="D57" s="37" t="s">
        <v>21</v>
      </c>
      <c r="E57" s="39"/>
      <c r="F57" s="39"/>
      <c r="G57" s="39"/>
      <c r="H57" s="39"/>
      <c r="I57" s="39"/>
      <c r="J57" s="61"/>
    </row>
    <row r="58" spans="1:10" s="4" customFormat="1" ht="37.5" x14ac:dyDescent="0.2">
      <c r="A58" s="67" t="s">
        <v>20</v>
      </c>
      <c r="B58" s="53"/>
      <c r="C58" s="67"/>
      <c r="D58" s="37" t="s">
        <v>21</v>
      </c>
      <c r="E58" s="39"/>
      <c r="F58" s="39"/>
      <c r="G58" s="39"/>
      <c r="H58" s="39"/>
      <c r="I58" s="39"/>
      <c r="J58" s="61"/>
    </row>
    <row r="59" spans="1:10" s="4" customFormat="1" ht="75" x14ac:dyDescent="0.2">
      <c r="A59" s="38" t="s">
        <v>57</v>
      </c>
      <c r="B59" s="39">
        <v>6020</v>
      </c>
      <c r="C59" s="38" t="s">
        <v>58</v>
      </c>
      <c r="D59" s="42" t="s">
        <v>59</v>
      </c>
      <c r="E59" s="39"/>
      <c r="F59" s="39"/>
      <c r="G59" s="43">
        <v>4683750</v>
      </c>
      <c r="H59" s="43">
        <v>4683750</v>
      </c>
      <c r="I59" s="39"/>
      <c r="J59" s="61"/>
    </row>
    <row r="60" spans="1:10" s="3" customFormat="1" ht="56.25" x14ac:dyDescent="0.2">
      <c r="A60" s="16"/>
      <c r="B60" s="16"/>
      <c r="C60" s="16"/>
      <c r="D60" s="23"/>
      <c r="E60" s="37" t="s">
        <v>53</v>
      </c>
      <c r="F60" s="25" t="s">
        <v>64</v>
      </c>
      <c r="G60" s="44">
        <f>SUM(G62)</f>
        <v>2545203</v>
      </c>
      <c r="H60" s="44">
        <f>SUM(H62)</f>
        <v>1314865</v>
      </c>
      <c r="I60" s="44">
        <f>I62</f>
        <v>1230338</v>
      </c>
      <c r="J60" s="60">
        <f>J62</f>
        <v>1230338</v>
      </c>
    </row>
    <row r="61" spans="1:10" s="3" customFormat="1" ht="18.75" x14ac:dyDescent="0.2">
      <c r="A61" s="16"/>
      <c r="B61" s="19"/>
      <c r="C61" s="16"/>
      <c r="D61" s="19"/>
      <c r="E61" s="21" t="s">
        <v>13</v>
      </c>
      <c r="F61" s="21"/>
      <c r="G61" s="44">
        <f>H61+I61</f>
        <v>0</v>
      </c>
      <c r="H61" s="50"/>
      <c r="I61" s="50"/>
      <c r="J61" s="62"/>
    </row>
    <row r="62" spans="1:10" s="3" customFormat="1" ht="36.75" customHeight="1" x14ac:dyDescent="0.2">
      <c r="A62" s="18" t="s">
        <v>19</v>
      </c>
      <c r="B62" s="18"/>
      <c r="C62" s="18"/>
      <c r="D62" s="24" t="s">
        <v>21</v>
      </c>
      <c r="E62" s="21"/>
      <c r="F62" s="21"/>
      <c r="G62" s="44">
        <f>H62+I62</f>
        <v>2545203</v>
      </c>
      <c r="H62" s="45">
        <f t="shared" ref="H62:J63" si="0">H63</f>
        <v>1314865</v>
      </c>
      <c r="I62" s="45">
        <f t="shared" si="0"/>
        <v>1230338</v>
      </c>
      <c r="J62" s="58">
        <f t="shared" si="0"/>
        <v>1230338</v>
      </c>
    </row>
    <row r="63" spans="1:10" s="3" customFormat="1" ht="36" customHeight="1" x14ac:dyDescent="0.2">
      <c r="A63" s="18" t="s">
        <v>20</v>
      </c>
      <c r="B63" s="18"/>
      <c r="C63" s="18"/>
      <c r="D63" s="24" t="s">
        <v>21</v>
      </c>
      <c r="E63" s="21"/>
      <c r="F63" s="21"/>
      <c r="G63" s="44">
        <f>H63+I63</f>
        <v>2545203</v>
      </c>
      <c r="H63" s="45">
        <f t="shared" si="0"/>
        <v>1314865</v>
      </c>
      <c r="I63" s="45">
        <f t="shared" si="0"/>
        <v>1230338</v>
      </c>
      <c r="J63" s="58">
        <f t="shared" si="0"/>
        <v>1230338</v>
      </c>
    </row>
    <row r="64" spans="1:10" s="4" customFormat="1" ht="18.75" x14ac:dyDescent="0.2">
      <c r="A64" s="38" t="s">
        <v>30</v>
      </c>
      <c r="B64" s="39">
        <v>6030</v>
      </c>
      <c r="C64" s="38" t="s">
        <v>37</v>
      </c>
      <c r="D64" s="42" t="s">
        <v>16</v>
      </c>
      <c r="E64" s="42"/>
      <c r="F64" s="39"/>
      <c r="G64" s="43">
        <f>H64+I64</f>
        <v>2545203</v>
      </c>
      <c r="H64" s="43">
        <v>1314865</v>
      </c>
      <c r="I64" s="43">
        <v>1230338</v>
      </c>
      <c r="J64" s="63">
        <f>I64</f>
        <v>1230338</v>
      </c>
    </row>
    <row r="65" spans="1:10" s="3" customFormat="1" ht="56.25" x14ac:dyDescent="0.2">
      <c r="A65" s="18"/>
      <c r="B65" s="18"/>
      <c r="C65" s="18"/>
      <c r="D65" s="24"/>
      <c r="E65" s="40" t="s">
        <v>80</v>
      </c>
      <c r="F65" s="25" t="s">
        <v>65</v>
      </c>
      <c r="G65" s="46">
        <f>SUM(G68)</f>
        <v>52516641.68</v>
      </c>
      <c r="H65" s="44">
        <f>SUM(H68)</f>
        <v>0</v>
      </c>
      <c r="I65" s="81">
        <f>SUM(I68)</f>
        <v>52516641.68</v>
      </c>
      <c r="J65" s="82">
        <f>SUM(J68)</f>
        <v>44516641.68</v>
      </c>
    </row>
    <row r="66" spans="1:10" s="3" customFormat="1" ht="18.75" x14ac:dyDescent="0.2">
      <c r="A66" s="18"/>
      <c r="B66" s="18"/>
      <c r="C66" s="18"/>
      <c r="D66" s="24"/>
      <c r="E66" s="21" t="s">
        <v>13</v>
      </c>
      <c r="F66" s="21"/>
      <c r="G66" s="44">
        <f>H66+I66</f>
        <v>0</v>
      </c>
      <c r="H66" s="45"/>
      <c r="I66" s="83"/>
      <c r="J66" s="84"/>
    </row>
    <row r="67" spans="1:10" s="3" customFormat="1" ht="37.5" x14ac:dyDescent="0.2">
      <c r="A67" s="18" t="s">
        <v>19</v>
      </c>
      <c r="B67" s="18"/>
      <c r="C67" s="18"/>
      <c r="D67" s="24" t="s">
        <v>21</v>
      </c>
      <c r="E67" s="21"/>
      <c r="F67" s="21"/>
      <c r="G67" s="46">
        <f>SUM(G69:G74)</f>
        <v>52516641.68</v>
      </c>
      <c r="H67" s="45">
        <f>H68</f>
        <v>0</v>
      </c>
      <c r="I67" s="83">
        <f>I68</f>
        <v>52516641.68</v>
      </c>
      <c r="J67" s="82">
        <f>SUM(J65:J66)</f>
        <v>44516641.68</v>
      </c>
    </row>
    <row r="68" spans="1:10" s="3" customFormat="1" ht="37.5" x14ac:dyDescent="0.2">
      <c r="A68" s="18" t="s">
        <v>20</v>
      </c>
      <c r="B68" s="18"/>
      <c r="C68" s="18"/>
      <c r="D68" s="24" t="s">
        <v>21</v>
      </c>
      <c r="E68" s="21"/>
      <c r="F68" s="21"/>
      <c r="G68" s="46">
        <f>SUM(G66:G67)</f>
        <v>52516641.68</v>
      </c>
      <c r="H68" s="44"/>
      <c r="I68" s="46">
        <f>SUM(I69:I74)</f>
        <v>52516641.68</v>
      </c>
      <c r="J68" s="87">
        <f>SUM(J69:J74)</f>
        <v>44516641.68</v>
      </c>
    </row>
    <row r="69" spans="1:10" s="4" customFormat="1" ht="21" customHeight="1" x14ac:dyDescent="0.2">
      <c r="A69" s="38" t="s">
        <v>81</v>
      </c>
      <c r="B69" s="39">
        <v>7321</v>
      </c>
      <c r="C69" s="38" t="s">
        <v>38</v>
      </c>
      <c r="D69" s="42" t="s">
        <v>83</v>
      </c>
      <c r="E69" s="39"/>
      <c r="F69" s="39"/>
      <c r="G69" s="43">
        <f t="shared" ref="G69:G74" si="1">I69</f>
        <v>10024980</v>
      </c>
      <c r="H69" s="39"/>
      <c r="I69" s="43">
        <v>10024980</v>
      </c>
      <c r="J69" s="63">
        <v>10024980</v>
      </c>
    </row>
    <row r="70" spans="1:10" s="4" customFormat="1" ht="18.75" x14ac:dyDescent="0.2">
      <c r="A70" s="38" t="s">
        <v>85</v>
      </c>
      <c r="B70" s="39">
        <v>7324</v>
      </c>
      <c r="C70" s="38" t="s">
        <v>38</v>
      </c>
      <c r="D70" s="77" t="s">
        <v>84</v>
      </c>
      <c r="E70" s="39"/>
      <c r="F70" s="39"/>
      <c r="G70" s="43">
        <f t="shared" si="1"/>
        <v>50000</v>
      </c>
      <c r="H70" s="39"/>
      <c r="I70" s="43">
        <v>50000</v>
      </c>
      <c r="J70" s="63">
        <f>I70</f>
        <v>50000</v>
      </c>
    </row>
    <row r="71" spans="1:10" s="4" customFormat="1" ht="37.5" x14ac:dyDescent="0.2">
      <c r="A71" s="38" t="s">
        <v>95</v>
      </c>
      <c r="B71" s="39">
        <v>7325</v>
      </c>
      <c r="C71" s="38" t="s">
        <v>38</v>
      </c>
      <c r="D71" s="77" t="s">
        <v>96</v>
      </c>
      <c r="E71" s="39"/>
      <c r="F71" s="39"/>
      <c r="G71" s="43">
        <f t="shared" si="1"/>
        <v>250000</v>
      </c>
      <c r="H71" s="39"/>
      <c r="I71" s="43">
        <v>250000</v>
      </c>
      <c r="J71" s="63">
        <f>I71</f>
        <v>250000</v>
      </c>
    </row>
    <row r="72" spans="1:10" s="4" customFormat="1" ht="37.5" x14ac:dyDescent="0.2">
      <c r="A72" s="38" t="s">
        <v>94</v>
      </c>
      <c r="B72" s="39">
        <v>7330</v>
      </c>
      <c r="C72" s="38" t="s">
        <v>38</v>
      </c>
      <c r="D72" s="77" t="s">
        <v>97</v>
      </c>
      <c r="E72" s="39"/>
      <c r="F72" s="39"/>
      <c r="G72" s="43">
        <f t="shared" si="1"/>
        <v>17081300</v>
      </c>
      <c r="H72" s="39"/>
      <c r="I72" s="43">
        <v>17081300</v>
      </c>
      <c r="J72" s="63">
        <f>I72</f>
        <v>17081300</v>
      </c>
    </row>
    <row r="73" spans="1:10" s="3" customFormat="1" ht="38.25" customHeight="1" x14ac:dyDescent="0.2">
      <c r="A73" s="38" t="s">
        <v>29</v>
      </c>
      <c r="B73" s="39">
        <v>7310</v>
      </c>
      <c r="C73" s="38" t="s">
        <v>38</v>
      </c>
      <c r="D73" s="42" t="s">
        <v>82</v>
      </c>
      <c r="E73" s="39"/>
      <c r="F73" s="39"/>
      <c r="G73" s="85">
        <f t="shared" si="1"/>
        <v>6423961.6799999997</v>
      </c>
      <c r="H73" s="39"/>
      <c r="I73" s="85">
        <v>6423961.6799999997</v>
      </c>
      <c r="J73" s="86">
        <f>I73</f>
        <v>6423961.6799999997</v>
      </c>
    </row>
    <row r="74" spans="1:10" s="3" customFormat="1" ht="38.25" customHeight="1" x14ac:dyDescent="0.2">
      <c r="A74" s="78" t="s">
        <v>86</v>
      </c>
      <c r="B74" s="78" t="s">
        <v>87</v>
      </c>
      <c r="C74" s="79" t="s">
        <v>88</v>
      </c>
      <c r="D74" s="80" t="s">
        <v>89</v>
      </c>
      <c r="E74" s="39"/>
      <c r="F74" s="39"/>
      <c r="G74" s="43">
        <f t="shared" si="1"/>
        <v>18686400</v>
      </c>
      <c r="H74" s="39"/>
      <c r="I74" s="43">
        <v>18686400</v>
      </c>
      <c r="J74" s="63">
        <v>10686400</v>
      </c>
    </row>
    <row r="75" spans="1:10" s="3" customFormat="1" ht="52.5" customHeight="1" x14ac:dyDescent="0.2">
      <c r="A75" s="78"/>
      <c r="B75" s="78"/>
      <c r="C75" s="79"/>
      <c r="D75" s="80"/>
      <c r="E75" s="53" t="s">
        <v>102</v>
      </c>
      <c r="F75" s="53" t="s">
        <v>103</v>
      </c>
      <c r="G75" s="53">
        <f>G77</f>
        <v>1500000</v>
      </c>
      <c r="H75" s="53">
        <f>H77</f>
        <v>1500000</v>
      </c>
      <c r="I75" s="43"/>
      <c r="J75" s="63"/>
    </row>
    <row r="76" spans="1:10" s="3" customFormat="1" ht="24.75" customHeight="1" x14ac:dyDescent="0.2">
      <c r="A76" s="78"/>
      <c r="B76" s="78"/>
      <c r="C76" s="79"/>
      <c r="D76" s="80"/>
      <c r="E76" s="39" t="s">
        <v>13</v>
      </c>
      <c r="F76" s="39"/>
      <c r="G76" s="53"/>
      <c r="H76" s="53"/>
      <c r="I76" s="43"/>
      <c r="J76" s="63"/>
    </row>
    <row r="77" spans="1:10" s="3" customFormat="1" ht="38.25" customHeight="1" x14ac:dyDescent="0.2">
      <c r="A77" s="93" t="s">
        <v>19</v>
      </c>
      <c r="B77" s="78"/>
      <c r="C77" s="79"/>
      <c r="D77" s="24" t="s">
        <v>21</v>
      </c>
      <c r="E77" s="39"/>
      <c r="F77" s="39"/>
      <c r="G77" s="39">
        <f>G78</f>
        <v>1500000</v>
      </c>
      <c r="H77" s="39">
        <f>H78</f>
        <v>1500000</v>
      </c>
      <c r="I77" s="43"/>
      <c r="J77" s="63"/>
    </row>
    <row r="78" spans="1:10" s="3" customFormat="1" ht="38.25" customHeight="1" x14ac:dyDescent="0.2">
      <c r="A78" s="93" t="s">
        <v>20</v>
      </c>
      <c r="B78" s="78"/>
      <c r="C78" s="79"/>
      <c r="D78" s="24" t="s">
        <v>21</v>
      </c>
      <c r="E78" s="39"/>
      <c r="F78" s="39"/>
      <c r="G78" s="43">
        <v>1500000</v>
      </c>
      <c r="H78" s="39">
        <v>1500000</v>
      </c>
      <c r="I78" s="43"/>
      <c r="J78" s="63"/>
    </row>
    <row r="79" spans="1:10" s="3" customFormat="1" ht="60" customHeight="1" x14ac:dyDescent="0.2">
      <c r="A79" s="93" t="s">
        <v>101</v>
      </c>
      <c r="B79" s="78">
        <v>7461</v>
      </c>
      <c r="C79" s="93" t="s">
        <v>105</v>
      </c>
      <c r="D79" s="80" t="s">
        <v>104</v>
      </c>
      <c r="E79" s="39"/>
      <c r="F79" s="39"/>
      <c r="G79" s="43">
        <v>1500000</v>
      </c>
      <c r="H79" s="39">
        <v>1500000</v>
      </c>
      <c r="I79" s="43"/>
      <c r="J79" s="63"/>
    </row>
    <row r="80" spans="1:10" s="5" customFormat="1" ht="37.5" x14ac:dyDescent="0.2">
      <c r="A80" s="18"/>
      <c r="B80" s="18"/>
      <c r="C80" s="18"/>
      <c r="D80" s="27"/>
      <c r="E80" s="37" t="s">
        <v>60</v>
      </c>
      <c r="F80" s="53" t="s">
        <v>66</v>
      </c>
      <c r="G80" s="44">
        <f>SUM(G83)</f>
        <v>320000</v>
      </c>
      <c r="H80" s="44">
        <f>SUM(H83)</f>
        <v>0</v>
      </c>
      <c r="I80" s="44">
        <f>SUM(I83)</f>
        <v>320000</v>
      </c>
      <c r="J80" s="60">
        <f>SUM(J83)</f>
        <v>0</v>
      </c>
    </row>
    <row r="81" spans="1:10" s="3" customFormat="1" ht="18.75" x14ac:dyDescent="0.2">
      <c r="A81" s="16"/>
      <c r="B81" s="19"/>
      <c r="C81" s="16"/>
      <c r="D81" s="19"/>
      <c r="E81" s="21" t="s">
        <v>13</v>
      </c>
      <c r="F81" s="21"/>
      <c r="G81" s="44">
        <f>H81+I81</f>
        <v>0</v>
      </c>
      <c r="H81" s="50"/>
      <c r="I81" s="50"/>
      <c r="J81" s="62"/>
    </row>
    <row r="82" spans="1:10" s="3" customFormat="1" ht="37.5" x14ac:dyDescent="0.2">
      <c r="A82" s="18" t="s">
        <v>19</v>
      </c>
      <c r="B82" s="18"/>
      <c r="C82" s="18"/>
      <c r="D82" s="24" t="s">
        <v>21</v>
      </c>
      <c r="E82" s="21"/>
      <c r="F82" s="21"/>
      <c r="G82" s="44">
        <f>H82+I82</f>
        <v>320000</v>
      </c>
      <c r="H82" s="45">
        <f t="shared" ref="H82:J83" si="2">H83</f>
        <v>0</v>
      </c>
      <c r="I82" s="45">
        <f t="shared" si="2"/>
        <v>320000</v>
      </c>
      <c r="J82" s="58">
        <f t="shared" si="2"/>
        <v>0</v>
      </c>
    </row>
    <row r="83" spans="1:10" s="3" customFormat="1" ht="37.5" x14ac:dyDescent="0.2">
      <c r="A83" s="18" t="s">
        <v>20</v>
      </c>
      <c r="B83" s="18"/>
      <c r="C83" s="18"/>
      <c r="D83" s="24" t="s">
        <v>21</v>
      </c>
      <c r="E83" s="21"/>
      <c r="F83" s="21"/>
      <c r="G83" s="44">
        <f>H83+I83</f>
        <v>320000</v>
      </c>
      <c r="H83" s="45">
        <f t="shared" si="2"/>
        <v>0</v>
      </c>
      <c r="I83" s="45">
        <f t="shared" si="2"/>
        <v>320000</v>
      </c>
      <c r="J83" s="58">
        <f t="shared" si="2"/>
        <v>0</v>
      </c>
    </row>
    <row r="84" spans="1:10" s="3" customFormat="1" ht="37.5" x14ac:dyDescent="0.2">
      <c r="A84" s="38" t="s">
        <v>28</v>
      </c>
      <c r="B84" s="39">
        <v>8340</v>
      </c>
      <c r="C84" s="38" t="s">
        <v>39</v>
      </c>
      <c r="D84" s="42" t="s">
        <v>17</v>
      </c>
      <c r="E84" s="39"/>
      <c r="F84" s="39"/>
      <c r="G84" s="43">
        <f>I84</f>
        <v>320000</v>
      </c>
      <c r="H84" s="39"/>
      <c r="I84" s="43">
        <v>320000</v>
      </c>
      <c r="J84" s="59"/>
    </row>
    <row r="85" spans="1:10" s="4" customFormat="1" ht="112.5" x14ac:dyDescent="0.2">
      <c r="A85" s="16"/>
      <c r="B85" s="16"/>
      <c r="C85" s="16"/>
      <c r="D85" s="23"/>
      <c r="E85" s="42" t="s">
        <v>72</v>
      </c>
      <c r="F85" s="33" t="s">
        <v>62</v>
      </c>
      <c r="G85" s="44">
        <f>SUM(G88)</f>
        <v>1368194</v>
      </c>
      <c r="H85" s="44">
        <f>SUM(H88)</f>
        <v>1168194</v>
      </c>
      <c r="I85" s="44">
        <f>I87</f>
        <v>200000</v>
      </c>
      <c r="J85" s="60">
        <f>J87</f>
        <v>200000</v>
      </c>
    </row>
    <row r="86" spans="1:10" s="3" customFormat="1" ht="18.75" x14ac:dyDescent="0.2">
      <c r="A86" s="16"/>
      <c r="B86" s="16"/>
      <c r="C86" s="16"/>
      <c r="D86" s="23"/>
      <c r="E86" s="21" t="s">
        <v>13</v>
      </c>
      <c r="F86" s="21"/>
      <c r="G86" s="44">
        <f>H86+I86</f>
        <v>0</v>
      </c>
      <c r="H86" s="49"/>
      <c r="I86" s="49"/>
      <c r="J86" s="49"/>
    </row>
    <row r="87" spans="1:10" s="5" customFormat="1" ht="37.5" x14ac:dyDescent="0.2">
      <c r="A87" s="18" t="s">
        <v>19</v>
      </c>
      <c r="B87" s="18"/>
      <c r="C87" s="18"/>
      <c r="D87" s="24" t="s">
        <v>21</v>
      </c>
      <c r="E87" s="26"/>
      <c r="F87" s="26"/>
      <c r="G87" s="44">
        <f>G88</f>
        <v>1368194</v>
      </c>
      <c r="H87" s="45">
        <f>H88</f>
        <v>1168194</v>
      </c>
      <c r="I87" s="45">
        <f>I88</f>
        <v>200000</v>
      </c>
      <c r="J87" s="45">
        <f>J88</f>
        <v>200000</v>
      </c>
    </row>
    <row r="88" spans="1:10" s="5" customFormat="1" ht="37.5" x14ac:dyDescent="0.2">
      <c r="A88" s="18" t="s">
        <v>20</v>
      </c>
      <c r="B88" s="18"/>
      <c r="C88" s="18"/>
      <c r="D88" s="24" t="s">
        <v>21</v>
      </c>
      <c r="E88" s="26"/>
      <c r="F88" s="26"/>
      <c r="G88" s="44">
        <f>SUM(G89+G90)</f>
        <v>1368194</v>
      </c>
      <c r="H88" s="44">
        <f>SUM(H89+H90)</f>
        <v>1168194</v>
      </c>
      <c r="I88" s="44">
        <f>SUM(I90:I94)</f>
        <v>200000</v>
      </c>
      <c r="J88" s="44">
        <f>SUM(J90:J94)</f>
        <v>200000</v>
      </c>
    </row>
    <row r="89" spans="1:10" s="5" customFormat="1" ht="61.5" customHeight="1" x14ac:dyDescent="0.2">
      <c r="A89" s="16" t="s">
        <v>45</v>
      </c>
      <c r="B89" s="16" t="s">
        <v>46</v>
      </c>
      <c r="C89" s="16" t="s">
        <v>40</v>
      </c>
      <c r="D89" s="92" t="s">
        <v>47</v>
      </c>
      <c r="E89" s="64"/>
      <c r="F89" s="64"/>
      <c r="G89" s="65">
        <f>H89</f>
        <v>100000</v>
      </c>
      <c r="H89" s="65">
        <v>100000</v>
      </c>
      <c r="I89" s="65"/>
      <c r="J89" s="65"/>
    </row>
    <row r="90" spans="1:10" s="5" customFormat="1" ht="37.5" x14ac:dyDescent="0.2">
      <c r="A90" s="38" t="s">
        <v>27</v>
      </c>
      <c r="B90" s="39">
        <v>8130</v>
      </c>
      <c r="C90" s="38" t="s">
        <v>40</v>
      </c>
      <c r="D90" s="42" t="s">
        <v>25</v>
      </c>
      <c r="E90" s="39"/>
      <c r="F90" s="39"/>
      <c r="G90" s="43">
        <f>H90+I90</f>
        <v>1268194</v>
      </c>
      <c r="H90" s="43">
        <v>1068194</v>
      </c>
      <c r="I90" s="45">
        <v>200000</v>
      </c>
      <c r="J90" s="45">
        <v>200000</v>
      </c>
    </row>
    <row r="91" spans="1:10" s="5" customFormat="1" ht="98.25" customHeight="1" x14ac:dyDescent="0.2">
      <c r="A91" s="67">
        <v>3700000</v>
      </c>
      <c r="B91" s="53"/>
      <c r="C91" s="67"/>
      <c r="D91" s="37" t="s">
        <v>73</v>
      </c>
      <c r="E91" s="53" t="s">
        <v>75</v>
      </c>
      <c r="F91" s="53" t="s">
        <v>62</v>
      </c>
      <c r="G91" s="54">
        <f>G92</f>
        <v>74050</v>
      </c>
      <c r="H91" s="54">
        <f>H92</f>
        <v>74050</v>
      </c>
      <c r="I91" s="69"/>
      <c r="J91" s="69"/>
    </row>
    <row r="92" spans="1:10" s="5" customFormat="1" ht="56.25" x14ac:dyDescent="0.2">
      <c r="A92" s="67" t="s">
        <v>74</v>
      </c>
      <c r="B92" s="53"/>
      <c r="C92" s="67"/>
      <c r="D92" s="37" t="s">
        <v>73</v>
      </c>
      <c r="E92" s="39"/>
      <c r="F92" s="39"/>
      <c r="G92" s="54">
        <f>G93+G100</f>
        <v>74050</v>
      </c>
      <c r="H92" s="54">
        <f>H93+H100</f>
        <v>74050</v>
      </c>
      <c r="I92" s="69"/>
      <c r="J92" s="69"/>
    </row>
    <row r="93" spans="1:10" s="3" customFormat="1" ht="26.25" customHeight="1" x14ac:dyDescent="0.2">
      <c r="A93" s="108" t="s">
        <v>98</v>
      </c>
      <c r="B93" s="109">
        <v>9770</v>
      </c>
      <c r="C93" s="108" t="s">
        <v>41</v>
      </c>
      <c r="D93" s="110" t="s">
        <v>26</v>
      </c>
      <c r="E93" s="109"/>
      <c r="F93" s="109"/>
      <c r="G93" s="111">
        <f>H93+I93</f>
        <v>4050</v>
      </c>
      <c r="H93" s="109">
        <v>4050</v>
      </c>
      <c r="I93" s="112"/>
      <c r="J93" s="112"/>
    </row>
    <row r="94" spans="1:10" s="3" customFormat="1" ht="27.75" customHeight="1" x14ac:dyDescent="0.2">
      <c r="A94" s="108"/>
      <c r="B94" s="109"/>
      <c r="C94" s="108"/>
      <c r="D94" s="110"/>
      <c r="E94" s="109"/>
      <c r="F94" s="109"/>
      <c r="G94" s="111"/>
      <c r="H94" s="109"/>
      <c r="I94" s="113"/>
      <c r="J94" s="113"/>
    </row>
    <row r="95" spans="1:10" s="4" customFormat="1" ht="18.75" hidden="1" x14ac:dyDescent="0.2">
      <c r="A95" s="16"/>
      <c r="B95" s="16"/>
      <c r="C95" s="16"/>
      <c r="D95" s="23"/>
      <c r="E95" s="40"/>
      <c r="F95" s="25"/>
      <c r="G95" s="44"/>
      <c r="H95" s="45">
        <f>H97</f>
        <v>0</v>
      </c>
      <c r="I95" s="45">
        <f>I97</f>
        <v>0</v>
      </c>
      <c r="J95" s="45">
        <f>J97</f>
        <v>0</v>
      </c>
    </row>
    <row r="96" spans="1:10" s="3" customFormat="1" ht="18.75" hidden="1" x14ac:dyDescent="0.2">
      <c r="A96" s="16"/>
      <c r="B96" s="16"/>
      <c r="C96" s="16"/>
      <c r="D96" s="23"/>
      <c r="E96" s="21"/>
      <c r="F96" s="21"/>
      <c r="G96" s="44"/>
      <c r="H96" s="49"/>
      <c r="I96" s="49"/>
      <c r="J96" s="49"/>
    </row>
    <row r="97" spans="1:12" s="5" customFormat="1" ht="25.5" hidden="1" customHeight="1" x14ac:dyDescent="0.2">
      <c r="A97" s="18"/>
      <c r="B97" s="18"/>
      <c r="C97" s="18"/>
      <c r="D97" s="24"/>
      <c r="E97" s="26"/>
      <c r="F97" s="26"/>
      <c r="G97" s="44"/>
      <c r="H97" s="45">
        <f>H98</f>
        <v>0</v>
      </c>
      <c r="I97" s="45">
        <f>I98</f>
        <v>0</v>
      </c>
      <c r="J97" s="45"/>
    </row>
    <row r="98" spans="1:12" s="5" customFormat="1" ht="29.25" hidden="1" customHeight="1" x14ac:dyDescent="0.2">
      <c r="A98" s="18"/>
      <c r="B98" s="18"/>
      <c r="C98" s="18"/>
      <c r="D98" s="24"/>
      <c r="E98" s="26"/>
      <c r="F98" s="26"/>
      <c r="G98" s="44"/>
      <c r="H98" s="45">
        <f>H99</f>
        <v>0</v>
      </c>
      <c r="I98" s="45">
        <f>I99</f>
        <v>0</v>
      </c>
      <c r="J98" s="45"/>
    </row>
    <row r="99" spans="1:12" s="3" customFormat="1" ht="18.75" hidden="1" x14ac:dyDescent="0.2">
      <c r="A99" s="38"/>
      <c r="B99" s="39"/>
      <c r="C99" s="38"/>
      <c r="D99" s="42"/>
      <c r="E99" s="39"/>
      <c r="F99" s="39"/>
      <c r="G99" s="43"/>
      <c r="H99" s="39"/>
      <c r="I99" s="43"/>
      <c r="J99" s="43"/>
    </row>
    <row r="100" spans="1:12" s="3" customFormat="1" ht="56.25" x14ac:dyDescent="0.2">
      <c r="A100" s="88" t="s">
        <v>99</v>
      </c>
      <c r="B100" s="89">
        <v>9800</v>
      </c>
      <c r="C100" s="88" t="s">
        <v>41</v>
      </c>
      <c r="D100" s="90" t="s">
        <v>100</v>
      </c>
      <c r="E100" s="89"/>
      <c r="F100" s="89"/>
      <c r="G100" s="91">
        <f>H100</f>
        <v>70000</v>
      </c>
      <c r="H100" s="89">
        <v>70000</v>
      </c>
      <c r="I100" s="91"/>
      <c r="J100" s="91"/>
    </row>
    <row r="101" spans="1:12" s="3" customFormat="1" ht="23.25" customHeight="1" x14ac:dyDescent="0.2">
      <c r="A101" s="35"/>
      <c r="B101" s="35"/>
      <c r="C101" s="35"/>
      <c r="D101" s="35" t="s">
        <v>18</v>
      </c>
      <c r="E101" s="35"/>
      <c r="F101" s="36"/>
      <c r="G101" s="52">
        <f>G15+G26+G31+G39+G45+G55+G60+G65+G80+G85+G95+G91+G10+G75+G21+G50</f>
        <v>68642570.680000007</v>
      </c>
      <c r="H101" s="52">
        <f>H15+H26+H31+H39+H45+H60+H82+H85+H95+H55+H91+H10+H75+H21+H50</f>
        <v>14375591</v>
      </c>
      <c r="I101" s="52">
        <f>I15+I65+I95+I80+I62+I87</f>
        <v>54266979.68</v>
      </c>
      <c r="J101" s="52">
        <f>J15+J65+J62+J85</f>
        <v>45946979.68</v>
      </c>
    </row>
    <row r="102" spans="1:12" s="3" customFormat="1" ht="18" customHeight="1" x14ac:dyDescent="0.2">
      <c r="A102" s="13"/>
      <c r="B102" s="13"/>
      <c r="C102" s="13"/>
      <c r="D102" s="13"/>
      <c r="E102" s="13"/>
      <c r="F102" s="13"/>
      <c r="G102" s="13"/>
      <c r="H102" s="14"/>
      <c r="I102" s="14"/>
      <c r="J102" s="14"/>
    </row>
    <row r="103" spans="1:12" ht="21" hidden="1" customHeight="1" x14ac:dyDescent="0.2">
      <c r="A103" s="28"/>
      <c r="B103" s="28"/>
      <c r="C103" s="28"/>
      <c r="D103" s="29"/>
      <c r="E103" s="30"/>
      <c r="F103" s="30"/>
      <c r="G103" s="30"/>
      <c r="H103" s="30"/>
      <c r="I103" s="30"/>
      <c r="J103" s="30"/>
    </row>
    <row r="104" spans="1:12" s="11" customFormat="1" ht="66.75" customHeight="1" x14ac:dyDescent="0.3">
      <c r="A104" s="28"/>
      <c r="B104" s="114" t="s">
        <v>35</v>
      </c>
      <c r="C104" s="114"/>
      <c r="D104" s="114"/>
      <c r="E104" s="114"/>
      <c r="F104" s="31"/>
      <c r="G104" s="31"/>
      <c r="H104" s="32"/>
      <c r="I104" s="115" t="s">
        <v>127</v>
      </c>
      <c r="J104" s="115"/>
      <c r="K104" s="10"/>
      <c r="L104" s="10"/>
    </row>
  </sheetData>
  <mergeCells count="27">
    <mergeCell ref="B104:E104"/>
    <mergeCell ref="I104:J104"/>
    <mergeCell ref="F93:F94"/>
    <mergeCell ref="G93:G94"/>
    <mergeCell ref="H93:H94"/>
    <mergeCell ref="I93:I94"/>
    <mergeCell ref="J93:J94"/>
    <mergeCell ref="A93:A94"/>
    <mergeCell ref="B93:B94"/>
    <mergeCell ref="C93:C94"/>
    <mergeCell ref="D93:D94"/>
    <mergeCell ref="E93:E94"/>
    <mergeCell ref="E8:E9"/>
    <mergeCell ref="F8:F9"/>
    <mergeCell ref="G8:G9"/>
    <mergeCell ref="H8:H9"/>
    <mergeCell ref="I8:J8"/>
    <mergeCell ref="A6:C6"/>
    <mergeCell ref="A8:A9"/>
    <mergeCell ref="B8:B9"/>
    <mergeCell ref="C8:C9"/>
    <mergeCell ref="D8:D9"/>
    <mergeCell ref="I1:J1"/>
    <mergeCell ref="I2:K2"/>
    <mergeCell ref="I3:J3"/>
    <mergeCell ref="A4:J4"/>
    <mergeCell ref="A5:C5"/>
  </mergeCells>
  <phoneticPr fontId="1" type="noConversion"/>
  <printOptions horizontalCentered="1"/>
  <pageMargins left="0.59" right="0.2" top="0.59" bottom="1.18" header="0" footer="0"/>
  <pageSetup paperSize="9" scale="40" orientation="landscape" r:id="rId1"/>
  <headerFooter differentFirst="1">
    <oddHeader>&amp;C&amp;14&amp;P</oddHeader>
  </headerFooter>
  <rowBreaks count="1" manualBreakCount="1">
    <brk id="7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 </vt:lpstr>
      <vt:lpstr>'полний '!Excel_BuiltIn_Print_Titles</vt:lpstr>
      <vt:lpstr>'полний '!Z_96E2A35E_4A48_419F_9E38_8CEFA5D27C66_.wvu.PrintArea</vt:lpstr>
      <vt:lpstr>'полний '!Z_96E2A35E_4A48_419F_9E38_8CEFA5D27C66_.wvu.PrintTitles</vt:lpstr>
      <vt:lpstr>'полний '!Z_ABBD498D_3D2F_4E62_985A_EF1DC4D9DC47_.wvu.PrintArea</vt:lpstr>
      <vt:lpstr>'полний '!Z_ABBD498D_3D2F_4E62_985A_EF1DC4D9DC47_.wvu.PrintTitles</vt:lpstr>
      <vt:lpstr>'полний '!Z_E02D48B6_D0D9_4E6E_B70D_8E13580A6528_.wvu.PrintArea</vt:lpstr>
      <vt:lpstr>'полний '!Z_E02D48B6_D0D9_4E6E_B70D_8E13580A6528_.wvu.PrintTitles</vt:lpstr>
      <vt:lpstr>'полний '!Заголовки_для_печати</vt:lpstr>
      <vt:lpstr>'полний '!Область_печати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тер</cp:lastModifiedBy>
  <cp:revision>3</cp:revision>
  <cp:lastPrinted>2021-10-18T13:18:26Z</cp:lastPrinted>
  <dcterms:modified xsi:type="dcterms:W3CDTF">2021-10-18T13:19:21Z</dcterms:modified>
</cp:coreProperties>
</file>