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 2021\Новая папка 2021\"/>
    </mc:Choice>
  </mc:AlternateContent>
  <bookViews>
    <workbookView xWindow="10455" yWindow="120" windowWidth="19155" windowHeight="12960"/>
  </bookViews>
  <sheets>
    <sheet name="полний " sheetId="17" r:id="rId1"/>
  </sheets>
  <definedNames>
    <definedName name="Excel_BuiltIn_Print_Titles" localSheetId="0">'полний '!$9:$9</definedName>
    <definedName name="Z_96E2A35E_4A48_419F_9E38_8CEFA5D27C66_.wvu.PrintArea" localSheetId="0">'полний '!$A$1:$J$69</definedName>
    <definedName name="Z_96E2A35E_4A48_419F_9E38_8CEFA5D27C66_.wvu.PrintTitles" localSheetId="0">'полний '!$9:$9</definedName>
    <definedName name="Z_96E2A35E_4A48_419F_9E38_8CEFA5D27C66_.wvu.Rows" localSheetId="0">'полний '!#REF!</definedName>
    <definedName name="Z_ABBD498D_3D2F_4E62_985A_EF1DC4D9DC47_.wvu.PrintArea" localSheetId="0">'полний '!$A$1:$J$69</definedName>
    <definedName name="Z_ABBD498D_3D2F_4E62_985A_EF1DC4D9DC47_.wvu.PrintTitles" localSheetId="0">'полний '!$9:$9</definedName>
    <definedName name="Z_ABBD498D_3D2F_4E62_985A_EF1DC4D9DC47_.wvu.Rows" localSheetId="0">'полний '!#REF!</definedName>
    <definedName name="Z_E02D48B6_D0D9_4E6E_B70D_8E13580A6528_.wvu.PrintArea" localSheetId="0">'полний '!$A$1:$J$69</definedName>
    <definedName name="Z_E02D48B6_D0D9_4E6E_B70D_8E13580A6528_.wvu.PrintTitles" localSheetId="0">'полний '!$9:$9</definedName>
    <definedName name="Z_E02D48B6_D0D9_4E6E_B70D_8E13580A6528_.wvu.Rows" localSheetId="0">'полний '!#REF!</definedName>
    <definedName name="_xlnm.Print_Titles" localSheetId="0">'полний '!$7:$9</definedName>
    <definedName name="_xlnm.Print_Area" localSheetId="0">'полний '!$A$1:$J$72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7" l="1"/>
  <c r="I69" i="17"/>
  <c r="J69" i="17"/>
  <c r="H69" i="17"/>
  <c r="H35" i="17"/>
  <c r="G35" i="17"/>
  <c r="G39" i="17"/>
  <c r="H25" i="17" l="1"/>
  <c r="G25" i="17"/>
  <c r="H59" i="17"/>
  <c r="G55" i="17"/>
  <c r="G29" i="17" l="1"/>
  <c r="G24" i="17"/>
  <c r="G19" i="17"/>
  <c r="G18" i="17" s="1"/>
  <c r="G17" i="17" s="1"/>
  <c r="G15" i="17" s="1"/>
  <c r="G14" i="17"/>
  <c r="H18" i="17"/>
  <c r="J17" i="17"/>
  <c r="I17" i="17"/>
  <c r="I15" i="17" s="1"/>
  <c r="H17" i="17"/>
  <c r="H15" i="17" s="1"/>
  <c r="G16" i="17"/>
  <c r="J15" i="17"/>
  <c r="J13" i="17"/>
  <c r="J12" i="17" s="1"/>
  <c r="J10" i="17" s="1"/>
  <c r="I13" i="17"/>
  <c r="H13" i="17"/>
  <c r="H12" i="17" s="1"/>
  <c r="H10" i="17" s="1"/>
  <c r="G11" i="17"/>
  <c r="G13" i="17" l="1"/>
  <c r="I12" i="17"/>
  <c r="G12" i="17" s="1"/>
  <c r="I10" i="17" l="1"/>
  <c r="G10" i="17" s="1"/>
  <c r="G60" i="17"/>
  <c r="G61" i="17" l="1"/>
  <c r="G44" i="17"/>
  <c r="G34" i="17" l="1"/>
  <c r="G33" i="17" s="1"/>
  <c r="J56" i="17" l="1"/>
  <c r="I56" i="17"/>
  <c r="G62" i="17"/>
  <c r="G59" i="17" s="1"/>
  <c r="G56" i="17" s="1"/>
  <c r="G68" i="17" l="1"/>
  <c r="G49" i="17"/>
  <c r="H28" i="17" l="1"/>
  <c r="G28" i="17"/>
  <c r="H27" i="17"/>
  <c r="G27" i="17"/>
  <c r="H33" i="17" l="1"/>
  <c r="H56" i="17" l="1"/>
  <c r="I59" i="17"/>
  <c r="J59" i="17"/>
  <c r="I48" i="17"/>
  <c r="J48" i="17"/>
  <c r="G47" i="17"/>
  <c r="I33" i="17"/>
  <c r="J33" i="17"/>
  <c r="G23" i="17"/>
  <c r="G20" i="17" s="1"/>
  <c r="H23" i="17"/>
  <c r="G22" i="17" l="1"/>
  <c r="J22" i="17"/>
  <c r="J20" i="17" s="1"/>
  <c r="H58" i="17"/>
  <c r="H32" i="17"/>
  <c r="J32" i="17"/>
  <c r="J30" i="17" s="1"/>
  <c r="J66" i="17"/>
  <c r="J64" i="17" s="1"/>
  <c r="I67" i="17"/>
  <c r="I66" i="17" s="1"/>
  <c r="I64" i="17" s="1"/>
  <c r="H67" i="17"/>
  <c r="H66" i="17" s="1"/>
  <c r="G65" i="17"/>
  <c r="G57" i="17"/>
  <c r="J54" i="17"/>
  <c r="I54" i="17"/>
  <c r="I51" i="17" s="1"/>
  <c r="H54" i="17"/>
  <c r="G52" i="17"/>
  <c r="G46" i="17"/>
  <c r="G48" i="17" s="1"/>
  <c r="G45" i="17" s="1"/>
  <c r="J43" i="17"/>
  <c r="J42" i="17" s="1"/>
  <c r="I43" i="17"/>
  <c r="I42" i="17" s="1"/>
  <c r="H43" i="17"/>
  <c r="G41" i="17"/>
  <c r="G31" i="17"/>
  <c r="H22" i="17"/>
  <c r="J21" i="17"/>
  <c r="G21" i="17"/>
  <c r="I22" i="17"/>
  <c r="I20" i="17" s="1"/>
  <c r="H53" i="17" l="1"/>
  <c r="H51" i="17"/>
  <c r="J53" i="17"/>
  <c r="J51" i="17"/>
  <c r="G54" i="17"/>
  <c r="G51" i="17" s="1"/>
  <c r="G67" i="17"/>
  <c r="I53" i="17"/>
  <c r="G43" i="17"/>
  <c r="I32" i="17"/>
  <c r="I30" i="17" s="1"/>
  <c r="G58" i="17"/>
  <c r="H20" i="17"/>
  <c r="H30" i="17"/>
  <c r="H64" i="17"/>
  <c r="G64" i="17" s="1"/>
  <c r="G66" i="17"/>
  <c r="H42" i="17"/>
  <c r="H40" i="17" s="1"/>
  <c r="G30" i="17" l="1"/>
  <c r="G32" i="17"/>
  <c r="G53" i="17"/>
  <c r="G42" i="17"/>
  <c r="G40" i="17" s="1"/>
  <c r="H45" i="17"/>
  <c r="H47" i="17"/>
  <c r="J45" i="17"/>
  <c r="J47" i="17" l="1"/>
  <c r="I45" i="17"/>
  <c r="I47" i="17"/>
</calcChain>
</file>

<file path=xl/sharedStrings.xml><?xml version="1.0" encoding="utf-8"?>
<sst xmlns="http://schemas.openxmlformats.org/spreadsheetml/2006/main" count="135" uniqueCount="78">
  <si>
    <t>(код бюджету)</t>
  </si>
  <si>
    <t>грн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</si>
  <si>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</si>
  <si>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</si>
  <si>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</si>
  <si>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</si>
  <si>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</si>
  <si>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</si>
  <si>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</si>
  <si>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</si>
  <si>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</si>
  <si>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</si>
  <si>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</si>
  <si>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у тому числі: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</si>
  <si>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</si>
  <si>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</si>
  <si>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</si>
  <si>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Природоохоронні заходи за рахунок цільових фондів</t>
  </si>
  <si>
    <t>УСЬОГО</t>
  </si>
  <si>
    <t>0200000</t>
  </si>
  <si>
    <t>0210000</t>
  </si>
  <si>
    <t>Виконавчий комітет Троїцької сільської ради</t>
  </si>
  <si>
    <t>Оздоровлення та відпочинок дітей( крім заходів з оздоровлення дітей , що здійснюються за рахунок коштів на оздоровлення громадян , які постраждали внаслідок Чорнобильської катастрофи»</t>
  </si>
  <si>
    <t>Програма захисту прав дітей  та розвитку сімейних форм виховання на території Троїцької сільської ради на 2020-2021 роки</t>
  </si>
  <si>
    <t xml:space="preserve">Підтримка спорту вищих досягнень та організацій, які здійснюють фізкультурно-спортивну діяльність в регіоні </t>
  </si>
  <si>
    <t xml:space="preserve">Будівництво об’єктів житлово- комунального господарства </t>
  </si>
  <si>
    <t>Забезпечення діяльності місцевої пожежної охорони</t>
  </si>
  <si>
    <t>Інші субвенції з місцевого бюджету ( для передачі обласному бюджету на створення і використання матеріальних резервів )</t>
  </si>
  <si>
    <t>Утримання та розвиток автомобільних доріг та дорожьої інфраструктури за рахунок коштів місцевого бюджету</t>
  </si>
  <si>
    <t>0217461</t>
  </si>
  <si>
    <t>0219770</t>
  </si>
  <si>
    <t>0218130</t>
  </si>
  <si>
    <t>0218340</t>
  </si>
  <si>
    <t>0217310</t>
  </si>
  <si>
    <t>0216030</t>
  </si>
  <si>
    <t>0215062</t>
  </si>
  <si>
    <t>0213242</t>
  </si>
  <si>
    <t>0213140</t>
  </si>
  <si>
    <t>0213112</t>
  </si>
  <si>
    <t>04542000000</t>
  </si>
  <si>
    <t xml:space="preserve">Секретар сільської ради </t>
  </si>
  <si>
    <t>Л.В.Крупська</t>
  </si>
  <si>
    <t>0810</t>
  </si>
  <si>
    <t>0620</t>
  </si>
  <si>
    <t>0443</t>
  </si>
  <si>
    <t>0540</t>
  </si>
  <si>
    <t>0320</t>
  </si>
  <si>
    <t>0180</t>
  </si>
  <si>
    <t>0456</t>
  </si>
  <si>
    <t>0214082</t>
  </si>
  <si>
    <t>0829</t>
  </si>
  <si>
    <t>Інші заходи в галузі культури і мистецтва</t>
  </si>
  <si>
    <t>0218110</t>
  </si>
  <si>
    <t>8110</t>
  </si>
  <si>
    <t>Заходи із запобігання та ліквідації надзвичайних ситуацій  та наслідків стихійного лиха</t>
  </si>
  <si>
    <t>Розподіл витрат місцевого бюджету на реалізацію місцевих/регіональних програм у 2021 році</t>
  </si>
  <si>
    <t>до проєкту рішення сільської ради</t>
  </si>
  <si>
    <t>(від ___.12.2020
№ -  /VІІІ)</t>
  </si>
  <si>
    <t>Програма «Оздоровлення та відпочинок дітей Троїцької сільської ради на 2021 рік"</t>
  </si>
  <si>
    <t>(від __.12.2020         №   -  /VІII</t>
  </si>
  <si>
    <t>Програма соціального захисту населення Троїцької сільської ради на 2021 рік</t>
  </si>
  <si>
    <t>Програма розвитку культури Троїцької сільської ради на 2021 рік</t>
  </si>
  <si>
    <t>((від __.12.2020         №   -  /VІII</t>
  </si>
  <si>
    <t>Програма розвитку фізичної культури і спорту Троїцької сільської ради на 2021 рік</t>
  </si>
  <si>
    <t>(від __.12.2020         №   -  /VІII)</t>
  </si>
  <si>
    <t>Програма по благоустрою населених пунктів Троїцької сільської ради на 2021 рік</t>
  </si>
  <si>
    <r>
      <t>Програма капітального будівництва  та реконструкції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Троїцької сільської ради на 2021 рік</t>
    </r>
  </si>
  <si>
    <t>Додаток 6</t>
  </si>
  <si>
    <t>Програма з розвитку системи водопостачання та надання комунальних послуг по Троїцькій ОТГ на 2020-2021 роки</t>
  </si>
  <si>
    <t xml:space="preserve"> у тому числі</t>
  </si>
  <si>
    <t>0216020</t>
  </si>
  <si>
    <t>6020</t>
  </si>
  <si>
    <t>Забезпечення функіонування підприємств, установ та організацій, що виробляють, виконують та/або надають житлово-комунальні послуги</t>
  </si>
  <si>
    <t>№  -  /VІІІ від  23 12.2020 р.</t>
  </si>
  <si>
    <t>Програма з природоохоронних заходів Троїцької сільської ради на 2021 рік</t>
  </si>
  <si>
    <r>
      <t>„</t>
    </r>
    <r>
      <rPr>
        <b/>
        <sz val="14"/>
        <rFont val="Times New Roman"/>
        <family val="1"/>
        <charset val="204"/>
      </rPr>
      <t>Запобігання виникнення надзвичайних ситуацій, оперативного реагування на них та забезпечення пожежної безпеки на території Троїцької сільської ради на2021-2023 роки</t>
    </r>
  </si>
  <si>
    <r>
      <t>Програма утримання доріг та дорожньої інфраструктури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Троїцької сільської ради на 2021рік</t>
    </r>
  </si>
  <si>
    <t>(від 18.12.2019        №742-34/VІI)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</si>
</sst>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0" borderId="0"/>
    <xf numFmtId="0" fontId="3" fillId="12" borderId="1" applyNumberFormat="0" applyAlignment="0" applyProtection="0"/>
    <xf numFmtId="0" fontId="4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2" applyNumberFormat="0" applyFill="0" applyAlignment="0" applyProtection="0"/>
    <xf numFmtId="0" fontId="7" fillId="13" borderId="3" applyNumberFormat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14" borderId="4" applyNumberFormat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10" fillId="0" borderId="0" xfId="42" applyNumberFormat="1" applyFont="1" applyFill="1" applyAlignment="1" applyProtection="1">
      <alignment horizontal="center" vertical="center" wrapText="1"/>
    </xf>
    <xf numFmtId="0" fontId="13" fillId="0" borderId="0" xfId="42" applyNumberFormat="1" applyFont="1" applyFill="1" applyBorder="1" applyAlignment="1" applyProtection="1">
      <alignment horizontal="center" vertical="top" wrapText="1"/>
    </xf>
    <xf numFmtId="0" fontId="10" fillId="0" borderId="0" xfId="40" applyFont="1" applyFill="1" applyAlignment="1" applyProtection="1">
      <alignment vertical="center"/>
      <protection locked="0"/>
    </xf>
    <xf numFmtId="0" fontId="16" fillId="0" borderId="0" xfId="40" applyFont="1" applyFill="1" applyAlignment="1" applyProtection="1">
      <alignment vertical="center"/>
      <protection locked="0"/>
    </xf>
    <xf numFmtId="0" fontId="15" fillId="0" borderId="0" xfId="40" applyFont="1" applyFill="1" applyAlignment="1" applyProtection="1">
      <alignment vertical="center"/>
      <protection locked="0"/>
    </xf>
    <xf numFmtId="0" fontId="17" fillId="0" borderId="0" xfId="42" applyNumberFormat="1" applyFont="1" applyFill="1" applyAlignment="1" applyProtection="1"/>
    <xf numFmtId="0" fontId="17" fillId="0" borderId="0" xfId="40" applyFont="1" applyFill="1" applyAlignment="1" applyProtection="1">
      <alignment vertical="center"/>
      <protection locked="0"/>
    </xf>
    <xf numFmtId="0" fontId="17" fillId="0" borderId="0" xfId="40" applyFont="1" applyFill="1" applyAlignment="1" applyProtection="1">
      <alignment horizontal="right" vertical="center"/>
    </xf>
    <xf numFmtId="0" fontId="17" fillId="0" borderId="0" xfId="40" applyFont="1" applyFill="1" applyAlignment="1" applyProtection="1">
      <alignment vertical="center" wrapText="1"/>
    </xf>
    <xf numFmtId="0" fontId="17" fillId="0" borderId="0" xfId="0" applyNumberFormat="1" applyFont="1" applyFill="1" applyAlignment="1" applyProtection="1"/>
    <xf numFmtId="0" fontId="17" fillId="0" borderId="0" xfId="0" applyFont="1" applyFill="1"/>
    <xf numFmtId="0" fontId="19" fillId="0" borderId="0" xfId="40" applyFont="1" applyFill="1" applyAlignment="1" applyProtection="1">
      <alignment vertical="center"/>
      <protection locked="0"/>
    </xf>
    <xf numFmtId="0" fontId="13" fillId="0" borderId="0" xfId="40" applyFont="1" applyFill="1" applyBorder="1" applyAlignment="1" applyProtection="1">
      <alignment horizontal="left" vertical="center" wrapText="1"/>
    </xf>
    <xf numFmtId="3" fontId="13" fillId="0" borderId="0" xfId="4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49" fontId="20" fillId="0" borderId="5" xfId="40" applyNumberFormat="1" applyFont="1" applyFill="1" applyBorder="1" applyAlignment="1" applyProtection="1">
      <alignment horizontal="center" vertical="center" wrapText="1"/>
    </xf>
    <xf numFmtId="0" fontId="13" fillId="0" borderId="5" xfId="42" applyNumberFormat="1" applyFont="1" applyFill="1" applyBorder="1" applyAlignment="1" applyProtection="1">
      <alignment horizontal="center" vertical="center" wrapText="1"/>
    </xf>
    <xf numFmtId="49" fontId="13" fillId="0" borderId="5" xfId="40" applyNumberFormat="1" applyFont="1" applyFill="1" applyBorder="1" applyAlignment="1" applyProtection="1">
      <alignment horizontal="center" vertical="center" wrapText="1"/>
    </xf>
    <xf numFmtId="0" fontId="20" fillId="0" borderId="5" xfId="40" applyFont="1" applyFill="1" applyBorder="1" applyAlignment="1" applyProtection="1">
      <alignment horizontal="center" vertical="center" wrapText="1"/>
    </xf>
    <xf numFmtId="0" fontId="12" fillId="0" borderId="0" xfId="42" applyNumberFormat="1" applyFont="1" applyFill="1" applyBorder="1" applyAlignment="1" applyProtection="1">
      <alignment horizontal="center" vertical="center" wrapText="1"/>
    </xf>
    <xf numFmtId="0" fontId="20" fillId="0" borderId="5" xfId="40" applyFont="1" applyFill="1" applyBorder="1" applyAlignment="1" applyProtection="1">
      <alignment horizontal="center" vertical="center"/>
    </xf>
    <xf numFmtId="49" fontId="13" fillId="0" borderId="5" xfId="42" applyNumberFormat="1" applyFont="1" applyFill="1" applyBorder="1" applyAlignment="1" applyProtection="1">
      <alignment horizontal="center" vertical="center" wrapText="1"/>
    </xf>
    <xf numFmtId="49" fontId="20" fillId="0" borderId="5" xfId="40" applyNumberFormat="1" applyFont="1" applyFill="1" applyBorder="1" applyAlignment="1" applyProtection="1">
      <alignment horizontal="left" vertical="center" wrapText="1"/>
    </xf>
    <xf numFmtId="0" fontId="23" fillId="0" borderId="5" xfId="40" applyFont="1" applyFill="1" applyBorder="1" applyAlignment="1">
      <alignment horizontal="center" vertical="center" wrapText="1"/>
    </xf>
    <xf numFmtId="0" fontId="13" fillId="0" borderId="5" xfId="40" applyFont="1" applyFill="1" applyBorder="1" applyAlignment="1" applyProtection="1">
      <alignment horizontal="center" vertical="center" wrapText="1"/>
    </xf>
    <xf numFmtId="0" fontId="13" fillId="0" borderId="5" xfId="40" applyFont="1" applyFill="1" applyBorder="1" applyAlignment="1" applyProtection="1">
      <alignment horizontal="center" vertical="top" wrapText="1"/>
    </xf>
    <xf numFmtId="49" fontId="24" fillId="0" borderId="5" xfId="40" applyNumberFormat="1" applyFont="1" applyFill="1" applyBorder="1" applyAlignment="1" applyProtection="1">
      <alignment horizontal="left" vertical="center" wrapText="1"/>
    </xf>
    <xf numFmtId="0" fontId="20" fillId="0" borderId="0" xfId="40" applyFont="1" applyFill="1" applyAlignment="1" applyProtection="1">
      <alignment horizontal="right" vertical="center"/>
    </xf>
    <xf numFmtId="0" fontId="20" fillId="0" borderId="0" xfId="40" applyFont="1" applyFill="1" applyAlignment="1" applyProtection="1">
      <alignment vertical="center" wrapText="1"/>
    </xf>
    <xf numFmtId="0" fontId="20" fillId="0" borderId="0" xfId="40" applyFont="1" applyFill="1" applyAlignment="1" applyProtection="1">
      <alignment vertical="center"/>
      <protection locked="0"/>
    </xf>
    <xf numFmtId="0" fontId="13" fillId="0" borderId="0" xfId="41" applyFont="1" applyFill="1" applyBorder="1" applyAlignment="1">
      <alignment horizontal="left" wrapText="1"/>
    </xf>
    <xf numFmtId="0" fontId="20" fillId="0" borderId="0" xfId="41" applyFont="1" applyFill="1" applyAlignment="1"/>
    <xf numFmtId="0" fontId="13" fillId="15" borderId="5" xfId="40" applyFont="1" applyFill="1" applyBorder="1" applyAlignment="1" applyProtection="1">
      <alignment horizontal="center" vertical="center" wrapText="1"/>
    </xf>
    <xf numFmtId="0" fontId="20" fillId="0" borderId="6" xfId="42" applyFont="1" applyFill="1" applyBorder="1" applyAlignment="1">
      <alignment horizontal="center" vertical="center" wrapText="1"/>
    </xf>
    <xf numFmtId="0" fontId="13" fillId="0" borderId="7" xfId="40" applyFont="1" applyFill="1" applyBorder="1" applyAlignment="1" applyProtection="1">
      <alignment vertical="center" wrapText="1"/>
    </xf>
    <xf numFmtId="0" fontId="13" fillId="0" borderId="7" xfId="40" applyFont="1" applyFill="1" applyBorder="1" applyAlignment="1" applyProtection="1">
      <alignment horizontal="left" vertical="center" wrapText="1"/>
    </xf>
    <xf numFmtId="0" fontId="13" fillId="0" borderId="5" xfId="0" applyFont="1" applyBorder="1" applyAlignment="1">
      <alignment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justify"/>
    </xf>
    <xf numFmtId="0" fontId="20" fillId="0" borderId="5" xfId="0" applyFont="1" applyBorder="1" applyAlignment="1">
      <alignment horizontal="right" vertical="center" wrapText="1"/>
    </xf>
    <xf numFmtId="0" fontId="20" fillId="0" borderId="5" xfId="0" applyFont="1" applyBorder="1" applyAlignment="1">
      <alignment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3" fontId="13" fillId="0" borderId="5" xfId="40" applyNumberFormat="1" applyFont="1" applyFill="1" applyBorder="1" applyAlignment="1" applyProtection="1">
      <alignment horizontal="center" vertical="center" wrapText="1"/>
    </xf>
    <xf numFmtId="3" fontId="13" fillId="0" borderId="5" xfId="40" applyNumberFormat="1" applyFont="1" applyFill="1" applyBorder="1" applyAlignment="1">
      <alignment horizontal="center" vertical="center"/>
    </xf>
    <xf numFmtId="4" fontId="13" fillId="0" borderId="5" xfId="40" applyNumberFormat="1" applyFont="1" applyFill="1" applyBorder="1" applyAlignment="1" applyProtection="1">
      <alignment horizontal="center" vertical="center" wrapText="1"/>
    </xf>
    <xf numFmtId="4" fontId="13" fillId="0" borderId="5" xfId="40" applyNumberFormat="1" applyFont="1" applyFill="1" applyBorder="1" applyAlignment="1">
      <alignment horizontal="center" vertical="center"/>
    </xf>
    <xf numFmtId="4" fontId="13" fillId="0" borderId="5" xfId="42" applyNumberFormat="1" applyFont="1" applyFill="1" applyBorder="1" applyAlignment="1">
      <alignment horizontal="center" vertical="center" wrapText="1"/>
    </xf>
    <xf numFmtId="3" fontId="20" fillId="0" borderId="5" xfId="40" applyNumberFormat="1" applyFont="1" applyFill="1" applyBorder="1" applyAlignment="1">
      <alignment horizontal="center" vertical="center"/>
    </xf>
    <xf numFmtId="3" fontId="20" fillId="0" borderId="5" xfId="40" applyNumberFormat="1" applyFont="1" applyFill="1" applyBorder="1" applyAlignment="1" applyProtection="1">
      <alignment horizontal="center" vertical="center"/>
    </xf>
    <xf numFmtId="4" fontId="21" fillId="0" borderId="5" xfId="42" applyNumberFormat="1" applyFont="1" applyFill="1" applyBorder="1" applyAlignment="1">
      <alignment horizontal="center" vertical="center" wrapText="1"/>
    </xf>
    <xf numFmtId="3" fontId="13" fillId="0" borderId="7" xfId="40" applyNumberFormat="1" applyFont="1" applyFill="1" applyBorder="1" applyAlignment="1" applyProtection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4" fontId="13" fillId="15" borderId="5" xfId="40" applyNumberFormat="1" applyFont="1" applyFill="1" applyBorder="1" applyAlignment="1">
      <alignment horizontal="center" vertical="center"/>
    </xf>
    <xf numFmtId="4" fontId="13" fillId="15" borderId="5" xfId="42" applyNumberFormat="1" applyFont="1" applyFill="1" applyBorder="1" applyAlignment="1">
      <alignment horizontal="center" vertical="center" wrapText="1"/>
    </xf>
    <xf numFmtId="4" fontId="21" fillId="15" borderId="5" xfId="42" applyNumberFormat="1" applyFont="1" applyFill="1" applyBorder="1" applyAlignment="1">
      <alignment horizontal="center" vertical="center" wrapText="1"/>
    </xf>
    <xf numFmtId="3" fontId="13" fillId="15" borderId="5" xfId="40" applyNumberFormat="1" applyFont="1" applyFill="1" applyBorder="1" applyAlignment="1">
      <alignment horizontal="center" vertical="center"/>
    </xf>
    <xf numFmtId="3" fontId="20" fillId="15" borderId="5" xfId="40" applyNumberFormat="1" applyFont="1" applyFill="1" applyBorder="1" applyAlignment="1">
      <alignment horizontal="center" vertical="center"/>
    </xf>
    <xf numFmtId="3" fontId="13" fillId="15" borderId="5" xfId="40" applyNumberFormat="1" applyFont="1" applyFill="1" applyBorder="1" applyAlignment="1" applyProtection="1">
      <alignment horizontal="center" vertical="center" wrapText="1"/>
    </xf>
    <xf numFmtId="0" fontId="20" fillId="15" borderId="5" xfId="0" applyFont="1" applyFill="1" applyBorder="1" applyAlignment="1">
      <alignment horizontal="center" vertical="center" wrapText="1"/>
    </xf>
    <xf numFmtId="3" fontId="20" fillId="15" borderId="5" xfId="40" applyNumberFormat="1" applyFont="1" applyFill="1" applyBorder="1" applyAlignment="1" applyProtection="1">
      <alignment horizontal="center" vertical="center"/>
    </xf>
    <xf numFmtId="3" fontId="20" fillId="15" borderId="5" xfId="0" applyNumberFormat="1" applyFont="1" applyFill="1" applyBorder="1" applyAlignment="1">
      <alignment horizontal="center" vertical="center" wrapText="1"/>
    </xf>
    <xf numFmtId="0" fontId="20" fillId="0" borderId="5" xfId="40" applyFont="1" applyFill="1" applyBorder="1" applyAlignment="1" applyProtection="1">
      <alignment horizontal="center" vertical="top" wrapText="1"/>
    </xf>
    <xf numFmtId="3" fontId="20" fillId="0" borderId="5" xfId="40" applyNumberFormat="1" applyFont="1" applyFill="1" applyBorder="1" applyAlignment="1" applyProtection="1">
      <alignment horizontal="center" vertical="center" wrapText="1"/>
    </xf>
    <xf numFmtId="0" fontId="20" fillId="0" borderId="5" xfId="40" applyFont="1" applyFill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8" fillId="0" borderId="0" xfId="0" applyNumberFormat="1" applyFont="1" applyFill="1" applyAlignment="1" applyProtection="1">
      <alignment horizontal="left" vertical="center" wrapText="1"/>
    </xf>
    <xf numFmtId="0" fontId="11" fillId="0" borderId="0" xfId="0" applyNumberFormat="1" applyFont="1" applyFill="1" applyAlignment="1" applyProtection="1">
      <alignment horizontal="left" vertical="center" wrapText="1"/>
    </xf>
    <xf numFmtId="0" fontId="12" fillId="0" borderId="0" xfId="42" applyNumberFormat="1" applyFont="1" applyFill="1" applyBorder="1" applyAlignment="1" applyProtection="1">
      <alignment horizontal="center" vertical="center" wrapText="1"/>
    </xf>
    <xf numFmtId="0" fontId="20" fillId="0" borderId="5" xfId="42" applyNumberFormat="1" applyFont="1" applyFill="1" applyBorder="1" applyAlignment="1" applyProtection="1">
      <alignment horizontal="center" vertical="center" wrapText="1"/>
    </xf>
    <xf numFmtId="0" fontId="20" fillId="0" borderId="6" xfId="42" applyNumberFormat="1" applyFont="1" applyFill="1" applyBorder="1" applyAlignment="1" applyProtection="1">
      <alignment horizontal="center" vertical="center" wrapText="1"/>
    </xf>
    <xf numFmtId="0" fontId="14" fillId="0" borderId="0" xfId="42" applyNumberFormat="1" applyFont="1" applyFill="1" applyBorder="1" applyAlignment="1" applyProtection="1">
      <alignment horizontal="center" vertical="top" wrapText="1"/>
    </xf>
    <xf numFmtId="49" fontId="22" fillId="0" borderId="0" xfId="42" applyNumberFormat="1" applyFont="1" applyFill="1" applyBorder="1" applyAlignment="1" applyProtection="1">
      <alignment horizontal="center" wrapText="1"/>
    </xf>
    <xf numFmtId="0" fontId="20" fillId="0" borderId="6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5" xfId="42" applyFont="1" applyFill="1" applyBorder="1" applyAlignment="1">
      <alignment horizontal="center" vertical="center" wrapText="1"/>
    </xf>
    <xf numFmtId="3" fontId="20" fillId="0" borderId="6" xfId="4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41" applyFont="1" applyFill="1" applyBorder="1" applyAlignment="1">
      <alignment horizontal="left" wrapText="1"/>
    </xf>
    <xf numFmtId="0" fontId="20" fillId="0" borderId="8" xfId="42" applyFont="1" applyFill="1" applyBorder="1" applyAlignment="1">
      <alignment horizontal="center" vertical="center" wrapText="1"/>
    </xf>
    <xf numFmtId="0" fontId="20" fillId="0" borderId="9" xfId="42" applyFont="1" applyFill="1" applyBorder="1" applyAlignment="1">
      <alignment horizontal="center" vertical="center" wrapText="1"/>
    </xf>
    <xf numFmtId="0" fontId="13" fillId="0" borderId="0" xfId="41" applyFont="1" applyFill="1" applyBorder="1" applyAlignment="1">
      <alignment horizontal="left"/>
    </xf>
    <xf numFmtId="3" fontId="20" fillId="0" borderId="5" xfId="0" applyNumberFormat="1" applyFont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Normal_meresha_07" xfId="13"/>
    <cellStyle name="Ввід" xfId="14"/>
    <cellStyle name="Добре" xfId="15"/>
    <cellStyle name="Звичайний 10" xfId="16"/>
    <cellStyle name="Звичайний 11" xfId="17"/>
    <cellStyle name="Звичайний 12" xfId="18"/>
    <cellStyle name="Звичайний 13" xfId="19"/>
    <cellStyle name="Звичайний 14" xfId="20"/>
    <cellStyle name="Звичайний 15" xfId="21"/>
    <cellStyle name="Звичайний 16" xfId="22"/>
    <cellStyle name="Звичайний 17" xfId="23"/>
    <cellStyle name="Звичайний 18" xfId="24"/>
    <cellStyle name="Звичайний 19" xfId="25"/>
    <cellStyle name="Звичайний 2" xfId="26"/>
    <cellStyle name="Звичайний 20" xfId="27"/>
    <cellStyle name="Звичайний 3" xfId="28"/>
    <cellStyle name="Звичайний 4" xfId="29"/>
    <cellStyle name="Звичайний 5" xfId="30"/>
    <cellStyle name="Звичайний 6" xfId="31"/>
    <cellStyle name="Звичайний 7" xfId="32"/>
    <cellStyle name="Звичайний 8" xfId="33"/>
    <cellStyle name="Звичайний 9" xfId="34"/>
    <cellStyle name="Зв'язана клітинка" xfId="35"/>
    <cellStyle name="Контрольна клітинка" xfId="36"/>
    <cellStyle name="Назва" xfId="37"/>
    <cellStyle name="Обычный" xfId="0" builtinId="0"/>
    <cellStyle name="Обычный 2" xfId="38"/>
    <cellStyle name="Обычный 4" xfId="39"/>
    <cellStyle name="Обычный_Дод 7 РП 30.01.12" xfId="40"/>
    <cellStyle name="Обычный_Додаток 6 джерела.." xfId="41"/>
    <cellStyle name="Обычный_Додаток7 програми" xfId="42"/>
    <cellStyle name="Примечание 2" xfId="43"/>
    <cellStyle name="Стиль 1" xfId="44"/>
    <cellStyle name="Текст попередження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72"/>
  <sheetViews>
    <sheetView showZeros="0" tabSelected="1" view="pageBreakPreview" zoomScale="70" zoomScaleNormal="100" zoomScaleSheetLayoutView="70" workbookViewId="0">
      <pane xSplit="4" ySplit="9" topLeftCell="E10" activePane="bottomRight" state="frozen"/>
      <selection pane="topRight" activeCell="D1" sqref="D1"/>
      <selection pane="bottomLeft" activeCell="A6" sqref="A6"/>
      <selection pane="bottomRight" activeCell="E32" sqref="E32"/>
    </sheetView>
  </sheetViews>
  <sheetFormatPr defaultColWidth="9.83203125" defaultRowHeight="12.75" x14ac:dyDescent="0.2"/>
  <cols>
    <col min="1" max="1" width="19.6640625" style="8" customWidth="1"/>
    <col min="2" max="2" width="18.1640625" style="8" customWidth="1"/>
    <col min="3" max="3" width="23.5" style="8" customWidth="1"/>
    <col min="4" max="4" width="66.1640625" style="9" customWidth="1"/>
    <col min="5" max="5" width="61.6640625" style="7" customWidth="1"/>
    <col min="6" max="6" width="29.1640625" style="7" customWidth="1"/>
    <col min="7" max="7" width="26.1640625" style="7" customWidth="1"/>
    <col min="8" max="8" width="22" style="7" customWidth="1"/>
    <col min="9" max="10" width="26.5" style="7" customWidth="1"/>
    <col min="11" max="20" width="20.1640625" style="7" customWidth="1"/>
    <col min="21" max="48" width="9.83203125" style="7"/>
    <col min="49" max="66" width="67.6640625" style="7" customWidth="1"/>
    <col min="67" max="16384" width="9.83203125" style="7"/>
  </cols>
  <sheetData>
    <row r="1" spans="1:10" ht="20.25" x14ac:dyDescent="0.2">
      <c r="A1" s="6"/>
      <c r="B1" s="6"/>
      <c r="C1" s="6"/>
      <c r="D1" s="6"/>
      <c r="E1" s="6"/>
      <c r="F1" s="6"/>
      <c r="G1" s="6"/>
      <c r="I1" s="89" t="s">
        <v>67</v>
      </c>
      <c r="J1" s="89"/>
    </row>
    <row r="2" spans="1:10" ht="20.25" x14ac:dyDescent="0.2">
      <c r="A2" s="6"/>
      <c r="B2" s="6"/>
      <c r="C2" s="6"/>
      <c r="D2" s="6"/>
      <c r="E2" s="6"/>
      <c r="F2" s="6"/>
      <c r="G2" s="6"/>
      <c r="I2" s="89" t="s">
        <v>56</v>
      </c>
      <c r="J2" s="89"/>
    </row>
    <row r="3" spans="1:10" ht="16.5" customHeight="1" x14ac:dyDescent="0.2">
      <c r="A3" s="6"/>
      <c r="B3" s="6"/>
      <c r="C3" s="6"/>
      <c r="D3" s="6"/>
      <c r="E3" s="6"/>
      <c r="F3" s="6"/>
      <c r="G3" s="6"/>
      <c r="H3" s="1"/>
      <c r="I3" s="90" t="s">
        <v>73</v>
      </c>
      <c r="J3" s="90"/>
    </row>
    <row r="4" spans="1:10" ht="27" customHeight="1" x14ac:dyDescent="0.2">
      <c r="A4" s="91" t="s">
        <v>55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ht="22.5" x14ac:dyDescent="0.3">
      <c r="A5" s="95" t="s">
        <v>39</v>
      </c>
      <c r="B5" s="95"/>
      <c r="C5" s="95"/>
      <c r="D5" s="20"/>
      <c r="E5" s="20"/>
      <c r="F5" s="20"/>
      <c r="G5" s="20"/>
      <c r="H5" s="20"/>
      <c r="I5" s="20"/>
      <c r="J5" s="20"/>
    </row>
    <row r="6" spans="1:10" ht="15" customHeight="1" x14ac:dyDescent="0.2">
      <c r="A6" s="94" t="s">
        <v>0</v>
      </c>
      <c r="B6" s="94"/>
      <c r="C6" s="94"/>
      <c r="D6" s="20"/>
      <c r="E6" s="20"/>
      <c r="F6" s="20"/>
      <c r="G6" s="20"/>
      <c r="H6" s="20"/>
      <c r="I6" s="20"/>
      <c r="J6" s="20"/>
    </row>
    <row r="7" spans="1:10" ht="17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15" t="s">
        <v>1</v>
      </c>
    </row>
    <row r="8" spans="1:10" ht="45.75" customHeight="1" x14ac:dyDescent="0.2">
      <c r="A8" s="92" t="s">
        <v>2</v>
      </c>
      <c r="B8" s="92" t="s">
        <v>3</v>
      </c>
      <c r="C8" s="92" t="s">
        <v>4</v>
      </c>
      <c r="D8" s="92" t="s">
        <v>5</v>
      </c>
      <c r="E8" s="98" t="s">
        <v>6</v>
      </c>
      <c r="F8" s="96" t="s">
        <v>7</v>
      </c>
      <c r="G8" s="96" t="s">
        <v>8</v>
      </c>
      <c r="H8" s="96" t="s">
        <v>9</v>
      </c>
      <c r="I8" s="102" t="s">
        <v>10</v>
      </c>
      <c r="J8" s="103"/>
    </row>
    <row r="9" spans="1:10" ht="83.25" customHeight="1" x14ac:dyDescent="0.2">
      <c r="A9" s="93"/>
      <c r="B9" s="93"/>
      <c r="C9" s="93"/>
      <c r="D9" s="93"/>
      <c r="E9" s="96"/>
      <c r="F9" s="97"/>
      <c r="G9" s="97"/>
      <c r="H9" s="97"/>
      <c r="I9" s="34" t="s">
        <v>11</v>
      </c>
      <c r="J9" s="34" t="s">
        <v>12</v>
      </c>
    </row>
    <row r="10" spans="1:10" ht="75" x14ac:dyDescent="0.2">
      <c r="A10" s="16"/>
      <c r="B10" s="16"/>
      <c r="C10" s="16"/>
      <c r="D10" s="23"/>
      <c r="E10" s="40" t="s">
        <v>23</v>
      </c>
      <c r="F10" s="25" t="s">
        <v>57</v>
      </c>
      <c r="G10" s="48">
        <f t="shared" ref="G10:G13" si="0">H10+I10</f>
        <v>235150</v>
      </c>
      <c r="H10" s="49">
        <f>H12</f>
        <v>35150</v>
      </c>
      <c r="I10" s="49">
        <f>I12</f>
        <v>200000</v>
      </c>
      <c r="J10" s="62">
        <f>J12</f>
        <v>200000</v>
      </c>
    </row>
    <row r="11" spans="1:10" ht="18.75" x14ac:dyDescent="0.2">
      <c r="A11" s="22"/>
      <c r="B11" s="17"/>
      <c r="C11" s="17"/>
      <c r="D11" s="17"/>
      <c r="E11" s="21" t="s">
        <v>13</v>
      </c>
      <c r="F11" s="21"/>
      <c r="G11" s="48">
        <f t="shared" si="0"/>
        <v>0</v>
      </c>
      <c r="H11" s="50"/>
      <c r="I11" s="50"/>
      <c r="J11" s="62"/>
    </row>
    <row r="12" spans="1:10" ht="37.5" x14ac:dyDescent="0.2">
      <c r="A12" s="18" t="s">
        <v>19</v>
      </c>
      <c r="B12" s="18"/>
      <c r="C12" s="18"/>
      <c r="D12" s="24" t="s">
        <v>21</v>
      </c>
      <c r="E12" s="21"/>
      <c r="F12" s="21"/>
      <c r="G12" s="48">
        <f t="shared" si="0"/>
        <v>235150</v>
      </c>
      <c r="H12" s="50">
        <f t="shared" ref="H12:J13" si="1">H13</f>
        <v>35150</v>
      </c>
      <c r="I12" s="50">
        <f t="shared" si="1"/>
        <v>200000</v>
      </c>
      <c r="J12" s="63">
        <f t="shared" si="1"/>
        <v>200000</v>
      </c>
    </row>
    <row r="13" spans="1:10" ht="37.5" x14ac:dyDescent="0.2">
      <c r="A13" s="18" t="s">
        <v>20</v>
      </c>
      <c r="B13" s="18"/>
      <c r="C13" s="18"/>
      <c r="D13" s="24" t="s">
        <v>21</v>
      </c>
      <c r="E13" s="21"/>
      <c r="F13" s="21"/>
      <c r="G13" s="48">
        <f t="shared" si="0"/>
        <v>235150</v>
      </c>
      <c r="H13" s="50">
        <f t="shared" si="1"/>
        <v>35150</v>
      </c>
      <c r="I13" s="50">
        <f t="shared" si="1"/>
        <v>200000</v>
      </c>
      <c r="J13" s="63">
        <f t="shared" si="1"/>
        <v>200000</v>
      </c>
    </row>
    <row r="14" spans="1:10" ht="37.5" x14ac:dyDescent="0.2">
      <c r="A14" s="76" t="s">
        <v>38</v>
      </c>
      <c r="B14" s="75">
        <v>3112</v>
      </c>
      <c r="C14" s="75">
        <v>1040</v>
      </c>
      <c r="D14" s="75" t="s">
        <v>14</v>
      </c>
      <c r="E14" s="75"/>
      <c r="F14" s="75"/>
      <c r="G14" s="74">
        <f>H14</f>
        <v>35150</v>
      </c>
      <c r="H14" s="74">
        <v>35150</v>
      </c>
      <c r="I14" s="53">
        <v>200000</v>
      </c>
      <c r="J14" s="64">
        <v>200000</v>
      </c>
    </row>
    <row r="15" spans="1:10" s="3" customFormat="1" ht="56.25" x14ac:dyDescent="0.2">
      <c r="A15" s="16"/>
      <c r="B15" s="16"/>
      <c r="C15" s="16"/>
      <c r="D15" s="23"/>
      <c r="E15" s="40" t="s">
        <v>58</v>
      </c>
      <c r="F15" s="25" t="s">
        <v>59</v>
      </c>
      <c r="G15" s="48">
        <f>SUM(G17)</f>
        <v>464090</v>
      </c>
      <c r="H15" s="49">
        <f>H17</f>
        <v>464090</v>
      </c>
      <c r="I15" s="49">
        <f>I17</f>
        <v>0</v>
      </c>
      <c r="J15" s="62">
        <f>J17</f>
        <v>0</v>
      </c>
    </row>
    <row r="16" spans="1:10" ht="18.75" x14ac:dyDescent="0.2">
      <c r="A16" s="22"/>
      <c r="B16" s="17"/>
      <c r="C16" s="17"/>
      <c r="D16" s="17"/>
      <c r="E16" s="21" t="s">
        <v>13</v>
      </c>
      <c r="F16" s="21"/>
      <c r="G16" s="48">
        <f t="shared" ref="G16" si="2">H16+I16</f>
        <v>0</v>
      </c>
      <c r="H16" s="50"/>
      <c r="I16" s="50"/>
      <c r="J16" s="62"/>
    </row>
    <row r="17" spans="1:10" ht="37.5" x14ac:dyDescent="0.2">
      <c r="A17" s="18" t="s">
        <v>19</v>
      </c>
      <c r="B17" s="18"/>
      <c r="C17" s="18"/>
      <c r="D17" s="24" t="s">
        <v>21</v>
      </c>
      <c r="E17" s="21"/>
      <c r="F17" s="21"/>
      <c r="G17" s="48">
        <f>SUM(G18)</f>
        <v>464090</v>
      </c>
      <c r="H17" s="50">
        <f>H18</f>
        <v>464090</v>
      </c>
      <c r="I17" s="50">
        <f>I18</f>
        <v>0</v>
      </c>
      <c r="J17" s="63">
        <f>J18</f>
        <v>0</v>
      </c>
    </row>
    <row r="18" spans="1:10" ht="37.5" x14ac:dyDescent="0.2">
      <c r="A18" s="18" t="s">
        <v>20</v>
      </c>
      <c r="B18" s="18"/>
      <c r="C18" s="18"/>
      <c r="D18" s="24" t="s">
        <v>21</v>
      </c>
      <c r="E18" s="21"/>
      <c r="F18" s="21"/>
      <c r="G18" s="48">
        <f>SUM(G19)</f>
        <v>464090</v>
      </c>
      <c r="H18" s="50">
        <f>SUM(H19)</f>
        <v>464090</v>
      </c>
      <c r="I18" s="50"/>
      <c r="J18" s="63"/>
    </row>
    <row r="19" spans="1:10" s="12" customFormat="1" ht="93.75" x14ac:dyDescent="0.2">
      <c r="A19" s="38" t="s">
        <v>37</v>
      </c>
      <c r="B19" s="39">
        <v>3140</v>
      </c>
      <c r="C19" s="39">
        <v>1040</v>
      </c>
      <c r="D19" s="39" t="s">
        <v>22</v>
      </c>
      <c r="E19" s="39"/>
      <c r="F19" s="39"/>
      <c r="G19" s="45">
        <f>H19</f>
        <v>464090</v>
      </c>
      <c r="H19" s="45">
        <v>464090</v>
      </c>
      <c r="I19" s="53">
        <v>0</v>
      </c>
      <c r="J19" s="64"/>
    </row>
    <row r="20" spans="1:10" s="4" customFormat="1" ht="47.25" customHeight="1" x14ac:dyDescent="0.2">
      <c r="A20" s="16"/>
      <c r="B20" s="16"/>
      <c r="C20" s="16"/>
      <c r="D20" s="23"/>
      <c r="E20" s="40" t="s">
        <v>60</v>
      </c>
      <c r="F20" s="25" t="s">
        <v>59</v>
      </c>
      <c r="G20" s="46">
        <f>SUM(G23)</f>
        <v>2500000</v>
      </c>
      <c r="H20" s="47">
        <f>H22</f>
        <v>2500000</v>
      </c>
      <c r="I20" s="47">
        <f>I22</f>
        <v>0</v>
      </c>
      <c r="J20" s="65">
        <f>J22</f>
        <v>0</v>
      </c>
    </row>
    <row r="21" spans="1:10" s="3" customFormat="1" ht="18.75" x14ac:dyDescent="0.2">
      <c r="A21" s="16"/>
      <c r="B21" s="16"/>
      <c r="C21" s="16"/>
      <c r="D21" s="23"/>
      <c r="E21" s="21" t="s">
        <v>13</v>
      </c>
      <c r="F21" s="21"/>
      <c r="G21" s="46">
        <f t="shared" ref="G21:G46" si="3">H21+I21</f>
        <v>0</v>
      </c>
      <c r="H21" s="51"/>
      <c r="I21" s="51"/>
      <c r="J21" s="65">
        <f>H21+I21</f>
        <v>0</v>
      </c>
    </row>
    <row r="22" spans="1:10" s="5" customFormat="1" ht="37.5" x14ac:dyDescent="0.2">
      <c r="A22" s="18" t="s">
        <v>19</v>
      </c>
      <c r="B22" s="18"/>
      <c r="C22" s="18"/>
      <c r="D22" s="24" t="s">
        <v>21</v>
      </c>
      <c r="E22" s="26"/>
      <c r="F22" s="26"/>
      <c r="G22" s="46">
        <f>SUM(G23)</f>
        <v>2500000</v>
      </c>
      <c r="H22" s="47">
        <f>H23</f>
        <v>2500000</v>
      </c>
      <c r="I22" s="47">
        <f>I23</f>
        <v>0</v>
      </c>
      <c r="J22" s="65">
        <f>J23</f>
        <v>0</v>
      </c>
    </row>
    <row r="23" spans="1:10" s="5" customFormat="1" ht="37.5" x14ac:dyDescent="0.2">
      <c r="A23" s="18" t="s">
        <v>20</v>
      </c>
      <c r="B23" s="18"/>
      <c r="C23" s="18"/>
      <c r="D23" s="24" t="s">
        <v>21</v>
      </c>
      <c r="E23" s="26"/>
      <c r="F23" s="26"/>
      <c r="G23" s="46">
        <f>SUM(G24)</f>
        <v>2500000</v>
      </c>
      <c r="H23" s="46">
        <f>SUM(H24)</f>
        <v>2500000</v>
      </c>
      <c r="I23" s="47"/>
      <c r="J23" s="65"/>
    </row>
    <row r="24" spans="1:10" s="3" customFormat="1" ht="37.5" x14ac:dyDescent="0.2">
      <c r="A24" s="38" t="s">
        <v>36</v>
      </c>
      <c r="B24" s="75">
        <v>3242</v>
      </c>
      <c r="C24" s="39">
        <v>1090</v>
      </c>
      <c r="D24" s="42" t="s">
        <v>15</v>
      </c>
      <c r="E24" s="39"/>
      <c r="F24" s="39"/>
      <c r="G24" s="45">
        <f>H24</f>
        <v>2500000</v>
      </c>
      <c r="H24" s="45">
        <v>2500000</v>
      </c>
      <c r="I24" s="51"/>
      <c r="J24" s="66"/>
    </row>
    <row r="25" spans="1:10" s="3" customFormat="1" ht="39.75" customHeight="1" x14ac:dyDescent="0.2">
      <c r="A25" s="57"/>
      <c r="B25" s="41"/>
      <c r="C25" s="56"/>
      <c r="D25" s="58"/>
      <c r="E25" s="60" t="s">
        <v>61</v>
      </c>
      <c r="F25" s="60" t="s">
        <v>59</v>
      </c>
      <c r="G25" s="61">
        <f>G27</f>
        <v>15000</v>
      </c>
      <c r="H25" s="61">
        <f>H27</f>
        <v>15000</v>
      </c>
      <c r="I25" s="51"/>
      <c r="J25" s="66"/>
    </row>
    <row r="26" spans="1:10" s="3" customFormat="1" ht="20.25" customHeight="1" x14ac:dyDescent="0.2">
      <c r="A26" s="78"/>
      <c r="B26" s="41"/>
      <c r="C26" s="77"/>
      <c r="D26" s="79"/>
      <c r="E26" s="77" t="s">
        <v>13</v>
      </c>
      <c r="F26" s="80"/>
      <c r="G26" s="61"/>
      <c r="H26" s="61"/>
      <c r="I26" s="51"/>
      <c r="J26" s="66"/>
    </row>
    <row r="27" spans="1:10" s="3" customFormat="1" ht="37.5" x14ac:dyDescent="0.2">
      <c r="A27" s="18" t="s">
        <v>19</v>
      </c>
      <c r="B27" s="18"/>
      <c r="C27" s="18"/>
      <c r="D27" s="24" t="s">
        <v>21</v>
      </c>
      <c r="E27" s="60"/>
      <c r="G27" s="61">
        <f>G29</f>
        <v>15000</v>
      </c>
      <c r="H27" s="61">
        <f>H29</f>
        <v>15000</v>
      </c>
      <c r="I27" s="51"/>
      <c r="J27" s="66"/>
    </row>
    <row r="28" spans="1:10" s="3" customFormat="1" ht="37.5" x14ac:dyDescent="0.2">
      <c r="A28" s="18" t="s">
        <v>20</v>
      </c>
      <c r="B28" s="18"/>
      <c r="C28" s="18"/>
      <c r="D28" s="24" t="s">
        <v>21</v>
      </c>
      <c r="E28" s="60"/>
      <c r="F28" s="60"/>
      <c r="G28" s="55">
        <f>G29</f>
        <v>15000</v>
      </c>
      <c r="H28" s="55">
        <f>H29</f>
        <v>15000</v>
      </c>
      <c r="I28" s="51"/>
      <c r="J28" s="66"/>
    </row>
    <row r="29" spans="1:10" s="3" customFormat="1" ht="18.75" x14ac:dyDescent="0.2">
      <c r="A29" s="57" t="s">
        <v>49</v>
      </c>
      <c r="B29" s="75">
        <v>4082</v>
      </c>
      <c r="C29" s="57" t="s">
        <v>50</v>
      </c>
      <c r="D29" s="58" t="s">
        <v>51</v>
      </c>
      <c r="E29" s="56"/>
      <c r="F29" s="56"/>
      <c r="G29" s="55">
        <f>H29</f>
        <v>15000</v>
      </c>
      <c r="H29" s="55">
        <v>15000</v>
      </c>
      <c r="I29" s="51"/>
      <c r="J29" s="66"/>
    </row>
    <row r="30" spans="1:10" s="3" customFormat="1" ht="41.25" customHeight="1" x14ac:dyDescent="0.2">
      <c r="A30" s="16"/>
      <c r="B30" s="16"/>
      <c r="C30" s="16"/>
      <c r="D30" s="23"/>
      <c r="E30" s="40" t="s">
        <v>63</v>
      </c>
      <c r="F30" s="25" t="s">
        <v>62</v>
      </c>
      <c r="G30" s="46">
        <f>H30+I30</f>
        <v>1391040</v>
      </c>
      <c r="H30" s="47">
        <f>H32</f>
        <v>1391040</v>
      </c>
      <c r="I30" s="47">
        <f>I32</f>
        <v>0</v>
      </c>
      <c r="J30" s="65">
        <f>J32</f>
        <v>0</v>
      </c>
    </row>
    <row r="31" spans="1:10" s="3" customFormat="1" ht="18.75" x14ac:dyDescent="0.2">
      <c r="A31" s="16"/>
      <c r="B31" s="19"/>
      <c r="C31" s="19"/>
      <c r="D31" s="19"/>
      <c r="E31" s="21" t="s">
        <v>13</v>
      </c>
      <c r="F31" s="21"/>
      <c r="G31" s="46">
        <f t="shared" si="3"/>
        <v>0</v>
      </c>
      <c r="H31" s="52"/>
      <c r="I31" s="52"/>
      <c r="J31" s="65"/>
    </row>
    <row r="32" spans="1:10" s="3" customFormat="1" ht="37.5" x14ac:dyDescent="0.2">
      <c r="A32" s="18" t="s">
        <v>19</v>
      </c>
      <c r="B32" s="18"/>
      <c r="C32" s="18"/>
      <c r="D32" s="24" t="s">
        <v>21</v>
      </c>
      <c r="E32" s="21"/>
      <c r="F32" s="21"/>
      <c r="G32" s="46">
        <f t="shared" si="3"/>
        <v>1391040</v>
      </c>
      <c r="H32" s="47">
        <f>H33</f>
        <v>1391040</v>
      </c>
      <c r="I32" s="47">
        <f>I33</f>
        <v>0</v>
      </c>
      <c r="J32" s="65">
        <f>J33</f>
        <v>0</v>
      </c>
    </row>
    <row r="33" spans="1:10" s="3" customFormat="1" ht="37.5" x14ac:dyDescent="0.2">
      <c r="A33" s="18" t="s">
        <v>20</v>
      </c>
      <c r="B33" s="18"/>
      <c r="C33" s="18"/>
      <c r="D33" s="24" t="s">
        <v>21</v>
      </c>
      <c r="E33" s="21"/>
      <c r="F33" s="21"/>
      <c r="G33" s="46">
        <f>SUM(G34)</f>
        <v>1391040</v>
      </c>
      <c r="H33" s="46">
        <f>SUM(H34)</f>
        <v>1391040</v>
      </c>
      <c r="I33" s="46">
        <f t="shared" ref="I33:J33" si="4">SUM(I34)</f>
        <v>0</v>
      </c>
      <c r="J33" s="67">
        <f t="shared" si="4"/>
        <v>0</v>
      </c>
    </row>
    <row r="34" spans="1:10" s="4" customFormat="1" ht="56.25" x14ac:dyDescent="0.2">
      <c r="A34" s="38" t="s">
        <v>35</v>
      </c>
      <c r="B34" s="39">
        <v>5062</v>
      </c>
      <c r="C34" s="43" t="s">
        <v>42</v>
      </c>
      <c r="D34" s="42" t="s">
        <v>24</v>
      </c>
      <c r="E34" s="39"/>
      <c r="F34" s="39"/>
      <c r="G34" s="44">
        <f>H34+I34</f>
        <v>1391040</v>
      </c>
      <c r="H34" s="44">
        <v>1391040</v>
      </c>
      <c r="I34" s="44">
        <v>0</v>
      </c>
      <c r="J34" s="68">
        <v>0</v>
      </c>
    </row>
    <row r="35" spans="1:10" s="4" customFormat="1" ht="75" x14ac:dyDescent="0.2">
      <c r="A35" s="83"/>
      <c r="B35" s="82"/>
      <c r="C35" s="83"/>
      <c r="D35" s="84"/>
      <c r="E35" s="60" t="s">
        <v>68</v>
      </c>
      <c r="F35" s="106" t="s">
        <v>77</v>
      </c>
      <c r="G35" s="61">
        <f>G39</f>
        <v>5383095</v>
      </c>
      <c r="H35" s="61">
        <f>H39</f>
        <v>5383095</v>
      </c>
      <c r="I35" s="82"/>
      <c r="J35" s="68"/>
    </row>
    <row r="36" spans="1:10" s="4" customFormat="1" ht="18.75" x14ac:dyDescent="0.2">
      <c r="A36" s="83"/>
      <c r="B36" s="82"/>
      <c r="C36" s="83"/>
      <c r="D36" s="84"/>
      <c r="E36" s="82" t="s">
        <v>69</v>
      </c>
      <c r="F36" s="82"/>
      <c r="G36" s="82"/>
      <c r="H36" s="82"/>
      <c r="I36" s="82"/>
      <c r="J36" s="68"/>
    </row>
    <row r="37" spans="1:10" s="4" customFormat="1" ht="37.5" x14ac:dyDescent="0.2">
      <c r="A37" s="85" t="s">
        <v>19</v>
      </c>
      <c r="B37" s="60"/>
      <c r="C37" s="85"/>
      <c r="D37" s="37" t="s">
        <v>21</v>
      </c>
      <c r="E37" s="82"/>
      <c r="F37" s="82"/>
      <c r="G37" s="82"/>
      <c r="H37" s="82"/>
      <c r="I37" s="82"/>
      <c r="J37" s="68"/>
    </row>
    <row r="38" spans="1:10" s="4" customFormat="1" ht="37.5" x14ac:dyDescent="0.2">
      <c r="A38" s="85" t="s">
        <v>20</v>
      </c>
      <c r="B38" s="60"/>
      <c r="C38" s="85"/>
      <c r="D38" s="37" t="s">
        <v>21</v>
      </c>
      <c r="E38" s="82"/>
      <c r="F38" s="82"/>
      <c r="G38" s="82"/>
      <c r="H38" s="82"/>
      <c r="I38" s="82"/>
      <c r="J38" s="68"/>
    </row>
    <row r="39" spans="1:10" s="4" customFormat="1" ht="75" x14ac:dyDescent="0.2">
      <c r="A39" s="83" t="s">
        <v>70</v>
      </c>
      <c r="B39" s="82">
        <v>6020</v>
      </c>
      <c r="C39" s="83" t="s">
        <v>71</v>
      </c>
      <c r="D39" s="84" t="s">
        <v>72</v>
      </c>
      <c r="E39" s="82"/>
      <c r="F39" s="82"/>
      <c r="G39" s="81">
        <f>H39</f>
        <v>5383095</v>
      </c>
      <c r="H39" s="81">
        <v>5383095</v>
      </c>
      <c r="I39" s="82"/>
      <c r="J39" s="68"/>
    </row>
    <row r="40" spans="1:10" s="3" customFormat="1" ht="56.25" x14ac:dyDescent="0.2">
      <c r="A40" s="16"/>
      <c r="B40" s="16"/>
      <c r="C40" s="16"/>
      <c r="D40" s="23"/>
      <c r="E40" s="37" t="s">
        <v>65</v>
      </c>
      <c r="F40" s="25" t="s">
        <v>64</v>
      </c>
      <c r="G40" s="46">
        <f>SUM(G42)</f>
        <v>1299865</v>
      </c>
      <c r="H40" s="46">
        <f t="shared" ref="H40" si="5">SUM(H42)</f>
        <v>1299865</v>
      </c>
      <c r="I40" s="46"/>
      <c r="J40" s="67"/>
    </row>
    <row r="41" spans="1:10" s="3" customFormat="1" ht="18.75" x14ac:dyDescent="0.2">
      <c r="A41" s="16"/>
      <c r="B41" s="19"/>
      <c r="C41" s="16"/>
      <c r="D41" s="19"/>
      <c r="E41" s="21" t="s">
        <v>13</v>
      </c>
      <c r="F41" s="21"/>
      <c r="G41" s="46">
        <f t="shared" si="3"/>
        <v>0</v>
      </c>
      <c r="H41" s="52"/>
      <c r="I41" s="52"/>
      <c r="J41" s="69"/>
    </row>
    <row r="42" spans="1:10" s="3" customFormat="1" ht="36.75" customHeight="1" x14ac:dyDescent="0.2">
      <c r="A42" s="18" t="s">
        <v>19</v>
      </c>
      <c r="B42" s="18"/>
      <c r="C42" s="18"/>
      <c r="D42" s="24" t="s">
        <v>21</v>
      </c>
      <c r="E42" s="21"/>
      <c r="F42" s="21"/>
      <c r="G42" s="46">
        <f t="shared" si="3"/>
        <v>1299865</v>
      </c>
      <c r="H42" s="47">
        <f t="shared" ref="H42:J43" si="6">H43</f>
        <v>1299865</v>
      </c>
      <c r="I42" s="47">
        <f t="shared" si="6"/>
        <v>0</v>
      </c>
      <c r="J42" s="65">
        <f t="shared" si="6"/>
        <v>0</v>
      </c>
    </row>
    <row r="43" spans="1:10" s="3" customFormat="1" ht="36" customHeight="1" x14ac:dyDescent="0.2">
      <c r="A43" s="18" t="s">
        <v>20</v>
      </c>
      <c r="B43" s="18"/>
      <c r="C43" s="18"/>
      <c r="D43" s="24" t="s">
        <v>21</v>
      </c>
      <c r="E43" s="21"/>
      <c r="F43" s="21"/>
      <c r="G43" s="46">
        <f t="shared" si="3"/>
        <v>1299865</v>
      </c>
      <c r="H43" s="47">
        <f t="shared" si="6"/>
        <v>1299865</v>
      </c>
      <c r="I43" s="47">
        <f t="shared" si="6"/>
        <v>0</v>
      </c>
      <c r="J43" s="65">
        <f t="shared" si="6"/>
        <v>0</v>
      </c>
    </row>
    <row r="44" spans="1:10" s="4" customFormat="1" ht="18.75" x14ac:dyDescent="0.2">
      <c r="A44" s="38" t="s">
        <v>34</v>
      </c>
      <c r="B44" s="39">
        <v>6030</v>
      </c>
      <c r="C44" s="43" t="s">
        <v>43</v>
      </c>
      <c r="D44" s="42" t="s">
        <v>16</v>
      </c>
      <c r="E44" s="42"/>
      <c r="F44" s="39"/>
      <c r="G44" s="45">
        <f>H44+I44</f>
        <v>1299865</v>
      </c>
      <c r="H44" s="45">
        <v>1299865</v>
      </c>
      <c r="I44" s="45"/>
      <c r="J44" s="70"/>
    </row>
    <row r="45" spans="1:10" s="3" customFormat="1" ht="56.25" x14ac:dyDescent="0.2">
      <c r="A45" s="18"/>
      <c r="B45" s="18"/>
      <c r="C45" s="18"/>
      <c r="D45" s="24"/>
      <c r="E45" s="40" t="s">
        <v>66</v>
      </c>
      <c r="F45" s="25" t="s">
        <v>64</v>
      </c>
      <c r="G45" s="46">
        <f>SUM(G48)</f>
        <v>4500000</v>
      </c>
      <c r="H45" s="46">
        <f t="shared" ref="H45:J45" si="7">SUM(H48)</f>
        <v>0</v>
      </c>
      <c r="I45" s="46">
        <f t="shared" si="7"/>
        <v>4500000</v>
      </c>
      <c r="J45" s="67">
        <f t="shared" si="7"/>
        <v>4500000</v>
      </c>
    </row>
    <row r="46" spans="1:10" s="3" customFormat="1" ht="18.75" x14ac:dyDescent="0.2">
      <c r="A46" s="18"/>
      <c r="B46" s="18"/>
      <c r="C46" s="18"/>
      <c r="D46" s="24"/>
      <c r="E46" s="21" t="s">
        <v>13</v>
      </c>
      <c r="F46" s="21"/>
      <c r="G46" s="46">
        <f t="shared" si="3"/>
        <v>0</v>
      </c>
      <c r="H46" s="47"/>
      <c r="I46" s="47"/>
      <c r="J46" s="65"/>
    </row>
    <row r="47" spans="1:10" s="3" customFormat="1" ht="37.5" x14ac:dyDescent="0.2">
      <c r="A47" s="18" t="s">
        <v>19</v>
      </c>
      <c r="B47" s="18"/>
      <c r="C47" s="18"/>
      <c r="D47" s="24" t="s">
        <v>21</v>
      </c>
      <c r="E47" s="21"/>
      <c r="F47" s="21"/>
      <c r="G47" s="46">
        <f>SUM(G49:G50)</f>
        <v>4500000</v>
      </c>
      <c r="H47" s="47">
        <f>H48</f>
        <v>0</v>
      </c>
      <c r="I47" s="47">
        <f>I48</f>
        <v>4500000</v>
      </c>
      <c r="J47" s="67">
        <f t="shared" ref="J47" si="8">SUM(J45:J46)</f>
        <v>4500000</v>
      </c>
    </row>
    <row r="48" spans="1:10" s="3" customFormat="1" ht="37.5" x14ac:dyDescent="0.2">
      <c r="A48" s="18" t="s">
        <v>20</v>
      </c>
      <c r="B48" s="18"/>
      <c r="C48" s="18"/>
      <c r="D48" s="24" t="s">
        <v>21</v>
      </c>
      <c r="E48" s="21"/>
      <c r="F48" s="21"/>
      <c r="G48" s="46">
        <f>SUM(G46:G47)</f>
        <v>4500000</v>
      </c>
      <c r="H48" s="46"/>
      <c r="I48" s="46">
        <f>SUM(I49:I50)</f>
        <v>4500000</v>
      </c>
      <c r="J48" s="67">
        <f>SUM(J49:J50)</f>
        <v>4500000</v>
      </c>
    </row>
    <row r="49" spans="1:10" s="4" customFormat="1" ht="37.5" x14ac:dyDescent="0.2">
      <c r="A49" s="38" t="s">
        <v>33</v>
      </c>
      <c r="B49" s="39">
        <v>7310</v>
      </c>
      <c r="C49" s="43" t="s">
        <v>44</v>
      </c>
      <c r="D49" s="42" t="s">
        <v>25</v>
      </c>
      <c r="E49" s="39"/>
      <c r="F49" s="39"/>
      <c r="G49" s="45">
        <f>I49</f>
        <v>4500000</v>
      </c>
      <c r="H49" s="44"/>
      <c r="I49" s="45">
        <v>4500000</v>
      </c>
      <c r="J49" s="70">
        <v>4500000</v>
      </c>
    </row>
    <row r="50" spans="1:10" s="3" customFormat="1" ht="18.75" x14ac:dyDescent="0.2">
      <c r="A50" s="38"/>
      <c r="B50" s="39"/>
      <c r="C50" s="43"/>
      <c r="D50" s="42"/>
      <c r="E50" s="39"/>
      <c r="F50" s="39"/>
      <c r="G50" s="45"/>
      <c r="H50" s="44"/>
      <c r="I50" s="45"/>
      <c r="J50" s="70"/>
    </row>
    <row r="51" spans="1:10" s="5" customFormat="1" ht="37.5" x14ac:dyDescent="0.2">
      <c r="A51" s="18"/>
      <c r="B51" s="18"/>
      <c r="C51" s="18"/>
      <c r="D51" s="27"/>
      <c r="E51" s="37" t="s">
        <v>74</v>
      </c>
      <c r="F51" s="60" t="s">
        <v>64</v>
      </c>
      <c r="G51" s="46">
        <f>SUM(G54)</f>
        <v>320000</v>
      </c>
      <c r="H51" s="46">
        <f t="shared" ref="H51:J51" si="9">SUM(H54)</f>
        <v>0</v>
      </c>
      <c r="I51" s="46">
        <f t="shared" si="9"/>
        <v>320000</v>
      </c>
      <c r="J51" s="67">
        <f t="shared" si="9"/>
        <v>0</v>
      </c>
    </row>
    <row r="52" spans="1:10" s="3" customFormat="1" ht="18.75" x14ac:dyDescent="0.2">
      <c r="A52" s="16"/>
      <c r="B52" s="19"/>
      <c r="C52" s="16"/>
      <c r="D52" s="19"/>
      <c r="E52" s="21" t="s">
        <v>13</v>
      </c>
      <c r="F52" s="21"/>
      <c r="G52" s="46">
        <f t="shared" ref="G52:G67" si="10">H52+I52</f>
        <v>0</v>
      </c>
      <c r="H52" s="52"/>
      <c r="I52" s="52"/>
      <c r="J52" s="69"/>
    </row>
    <row r="53" spans="1:10" s="3" customFormat="1" ht="37.5" x14ac:dyDescent="0.2">
      <c r="A53" s="18" t="s">
        <v>19</v>
      </c>
      <c r="B53" s="18"/>
      <c r="C53" s="18"/>
      <c r="D53" s="24" t="s">
        <v>21</v>
      </c>
      <c r="E53" s="21"/>
      <c r="F53" s="21"/>
      <c r="G53" s="46">
        <f t="shared" si="10"/>
        <v>320000</v>
      </c>
      <c r="H53" s="47">
        <f t="shared" ref="H53:J54" si="11">H54</f>
        <v>0</v>
      </c>
      <c r="I53" s="47">
        <f t="shared" si="11"/>
        <v>320000</v>
      </c>
      <c r="J53" s="65">
        <f t="shared" si="11"/>
        <v>0</v>
      </c>
    </row>
    <row r="54" spans="1:10" s="3" customFormat="1" ht="37.5" x14ac:dyDescent="0.2">
      <c r="A54" s="18" t="s">
        <v>20</v>
      </c>
      <c r="B54" s="18"/>
      <c r="C54" s="18"/>
      <c r="D54" s="24" t="s">
        <v>21</v>
      </c>
      <c r="E54" s="21"/>
      <c r="F54" s="21"/>
      <c r="G54" s="46">
        <f t="shared" si="10"/>
        <v>320000</v>
      </c>
      <c r="H54" s="47">
        <f t="shared" si="11"/>
        <v>0</v>
      </c>
      <c r="I54" s="47">
        <f t="shared" si="11"/>
        <v>320000</v>
      </c>
      <c r="J54" s="65">
        <f t="shared" si="11"/>
        <v>0</v>
      </c>
    </row>
    <row r="55" spans="1:10" s="3" customFormat="1" ht="37.5" x14ac:dyDescent="0.2">
      <c r="A55" s="38" t="s">
        <v>32</v>
      </c>
      <c r="B55" s="39">
        <v>8340</v>
      </c>
      <c r="C55" s="43" t="s">
        <v>45</v>
      </c>
      <c r="D55" s="42" t="s">
        <v>17</v>
      </c>
      <c r="E55" s="39"/>
      <c r="F55" s="39"/>
      <c r="G55" s="45">
        <f>I55</f>
        <v>320000</v>
      </c>
      <c r="H55" s="44"/>
      <c r="I55" s="45">
        <v>320000</v>
      </c>
      <c r="J55" s="66"/>
    </row>
    <row r="56" spans="1:10" s="4" customFormat="1" ht="112.5" x14ac:dyDescent="0.2">
      <c r="A56" s="16"/>
      <c r="B56" s="16"/>
      <c r="C56" s="16"/>
      <c r="D56" s="23"/>
      <c r="E56" s="42" t="s">
        <v>75</v>
      </c>
      <c r="F56" s="33" t="s">
        <v>64</v>
      </c>
      <c r="G56" s="46">
        <f>SUM(G59)</f>
        <v>1171244</v>
      </c>
      <c r="H56" s="46">
        <f t="shared" ref="H56" si="12">SUM(H59)</f>
        <v>1171244</v>
      </c>
      <c r="I56" s="46">
        <f>I58</f>
        <v>0</v>
      </c>
      <c r="J56" s="67">
        <f>J58</f>
        <v>0</v>
      </c>
    </row>
    <row r="57" spans="1:10" s="3" customFormat="1" ht="18.75" x14ac:dyDescent="0.2">
      <c r="A57" s="16"/>
      <c r="B57" s="16"/>
      <c r="C57" s="16"/>
      <c r="D57" s="23"/>
      <c r="E57" s="21" t="s">
        <v>13</v>
      </c>
      <c r="F57" s="21"/>
      <c r="G57" s="46">
        <f t="shared" si="10"/>
        <v>0</v>
      </c>
      <c r="H57" s="51"/>
      <c r="I57" s="51"/>
      <c r="J57" s="51"/>
    </row>
    <row r="58" spans="1:10" s="5" customFormat="1" ht="37.5" x14ac:dyDescent="0.2">
      <c r="A58" s="18" t="s">
        <v>19</v>
      </c>
      <c r="B58" s="18"/>
      <c r="C58" s="18"/>
      <c r="D58" s="24" t="s">
        <v>21</v>
      </c>
      <c r="E58" s="26"/>
      <c r="F58" s="26"/>
      <c r="G58" s="46">
        <f t="shared" si="10"/>
        <v>1171244</v>
      </c>
      <c r="H58" s="47">
        <f>H59</f>
        <v>1171244</v>
      </c>
      <c r="I58" s="47"/>
      <c r="J58" s="47"/>
    </row>
    <row r="59" spans="1:10" s="5" customFormat="1" ht="37.5" x14ac:dyDescent="0.2">
      <c r="A59" s="18" t="s">
        <v>20</v>
      </c>
      <c r="B59" s="18"/>
      <c r="C59" s="18"/>
      <c r="D59" s="24" t="s">
        <v>21</v>
      </c>
      <c r="E59" s="26"/>
      <c r="F59" s="26"/>
      <c r="G59" s="46">
        <f>SUM(G60:G63)</f>
        <v>1171244</v>
      </c>
      <c r="H59" s="46">
        <f>H60+H61+H62</f>
        <v>1171244</v>
      </c>
      <c r="I59" s="46">
        <f t="shared" ref="I59:J59" si="13">SUM(I61:I63)</f>
        <v>0</v>
      </c>
      <c r="J59" s="46">
        <f t="shared" si="13"/>
        <v>0</v>
      </c>
    </row>
    <row r="60" spans="1:10" s="5" customFormat="1" ht="44.25" customHeight="1" x14ac:dyDescent="0.2">
      <c r="A60" s="16" t="s">
        <v>52</v>
      </c>
      <c r="B60" s="16" t="s">
        <v>53</v>
      </c>
      <c r="C60" s="16" t="s">
        <v>46</v>
      </c>
      <c r="D60" s="73" t="s">
        <v>54</v>
      </c>
      <c r="E60" s="71"/>
      <c r="F60" s="71"/>
      <c r="G60" s="72">
        <f>H60</f>
        <v>100000</v>
      </c>
      <c r="H60" s="72">
        <v>100000</v>
      </c>
      <c r="I60" s="72"/>
      <c r="J60" s="72"/>
    </row>
    <row r="61" spans="1:10" s="5" customFormat="1" ht="37.5" x14ac:dyDescent="0.2">
      <c r="A61" s="38" t="s">
        <v>31</v>
      </c>
      <c r="B61" s="39">
        <v>8130</v>
      </c>
      <c r="C61" s="43" t="s">
        <v>46</v>
      </c>
      <c r="D61" s="42" t="s">
        <v>26</v>
      </c>
      <c r="E61" s="39"/>
      <c r="F61" s="39"/>
      <c r="G61" s="45">
        <f>H61+I61</f>
        <v>1067194</v>
      </c>
      <c r="H61" s="45">
        <v>1067194</v>
      </c>
      <c r="I61" s="47"/>
      <c r="J61" s="47"/>
    </row>
    <row r="62" spans="1:10" s="3" customFormat="1" ht="26.25" customHeight="1" x14ac:dyDescent="0.2">
      <c r="A62" s="86" t="s">
        <v>30</v>
      </c>
      <c r="B62" s="87">
        <v>9770</v>
      </c>
      <c r="C62" s="86" t="s">
        <v>47</v>
      </c>
      <c r="D62" s="88" t="s">
        <v>27</v>
      </c>
      <c r="E62" s="87"/>
      <c r="F62" s="87"/>
      <c r="G62" s="105">
        <f>H62+I62</f>
        <v>4050</v>
      </c>
      <c r="H62" s="87">
        <v>4050</v>
      </c>
      <c r="I62" s="99"/>
      <c r="J62" s="99"/>
    </row>
    <row r="63" spans="1:10" s="3" customFormat="1" ht="30" customHeight="1" x14ac:dyDescent="0.2">
      <c r="A63" s="86"/>
      <c r="B63" s="87"/>
      <c r="C63" s="86"/>
      <c r="D63" s="88"/>
      <c r="E63" s="87"/>
      <c r="F63" s="87"/>
      <c r="G63" s="105"/>
      <c r="H63" s="87"/>
      <c r="I63" s="100"/>
      <c r="J63" s="100"/>
    </row>
    <row r="64" spans="1:10" s="4" customFormat="1" ht="56.25" x14ac:dyDescent="0.2">
      <c r="A64" s="16"/>
      <c r="B64" s="16"/>
      <c r="C64" s="16"/>
      <c r="D64" s="23"/>
      <c r="E64" s="40" t="s">
        <v>76</v>
      </c>
      <c r="F64" s="25" t="s">
        <v>64</v>
      </c>
      <c r="G64" s="46">
        <f t="shared" si="10"/>
        <v>1461490</v>
      </c>
      <c r="H64" s="47">
        <f>H66</f>
        <v>0</v>
      </c>
      <c r="I64" s="47">
        <f>I66</f>
        <v>1461490</v>
      </c>
      <c r="J64" s="47">
        <f>J66</f>
        <v>1461490</v>
      </c>
    </row>
    <row r="65" spans="1:12" s="3" customFormat="1" ht="18.75" x14ac:dyDescent="0.2">
      <c r="A65" s="16"/>
      <c r="B65" s="16"/>
      <c r="C65" s="16"/>
      <c r="D65" s="23"/>
      <c r="E65" s="21" t="s">
        <v>13</v>
      </c>
      <c r="F65" s="21"/>
      <c r="G65" s="46">
        <f t="shared" si="10"/>
        <v>0</v>
      </c>
      <c r="H65" s="51"/>
      <c r="I65" s="51"/>
      <c r="J65" s="51"/>
    </row>
    <row r="66" spans="1:12" s="5" customFormat="1" ht="25.5" customHeight="1" x14ac:dyDescent="0.2">
      <c r="A66" s="18" t="s">
        <v>19</v>
      </c>
      <c r="B66" s="18"/>
      <c r="C66" s="18"/>
      <c r="D66" s="24" t="s">
        <v>21</v>
      </c>
      <c r="E66" s="26"/>
      <c r="F66" s="26"/>
      <c r="G66" s="46">
        <f t="shared" si="10"/>
        <v>1461490</v>
      </c>
      <c r="H66" s="47">
        <f t="shared" ref="H66:J67" si="14">H67</f>
        <v>0</v>
      </c>
      <c r="I66" s="47">
        <f t="shared" si="14"/>
        <v>1461490</v>
      </c>
      <c r="J66" s="47">
        <f t="shared" si="14"/>
        <v>1461490</v>
      </c>
    </row>
    <row r="67" spans="1:12" s="5" customFormat="1" ht="30" customHeight="1" x14ac:dyDescent="0.2">
      <c r="A67" s="18" t="s">
        <v>20</v>
      </c>
      <c r="B67" s="18"/>
      <c r="C67" s="18"/>
      <c r="D67" s="24" t="s">
        <v>21</v>
      </c>
      <c r="E67" s="26"/>
      <c r="F67" s="26"/>
      <c r="G67" s="46">
        <f t="shared" si="10"/>
        <v>1461490</v>
      </c>
      <c r="H67" s="47">
        <f t="shared" si="14"/>
        <v>0</v>
      </c>
      <c r="I67" s="47">
        <f t="shared" si="14"/>
        <v>1461490</v>
      </c>
      <c r="J67" s="47">
        <v>1461490</v>
      </c>
    </row>
    <row r="68" spans="1:12" s="3" customFormat="1" ht="56.25" x14ac:dyDescent="0.2">
      <c r="A68" s="38" t="s">
        <v>29</v>
      </c>
      <c r="B68" s="39">
        <v>7461</v>
      </c>
      <c r="C68" s="43" t="s">
        <v>48</v>
      </c>
      <c r="D68" s="42" t="s">
        <v>28</v>
      </c>
      <c r="E68" s="39"/>
      <c r="F68" s="39"/>
      <c r="G68" s="59">
        <f>I68</f>
        <v>1461490</v>
      </c>
      <c r="H68" s="44"/>
      <c r="I68" s="45">
        <v>1461490</v>
      </c>
      <c r="J68" s="45">
        <v>1575390</v>
      </c>
    </row>
    <row r="69" spans="1:12" s="3" customFormat="1" ht="23.25" customHeight="1" x14ac:dyDescent="0.2">
      <c r="A69" s="35"/>
      <c r="B69" s="35"/>
      <c r="C69" s="35"/>
      <c r="D69" s="35" t="s">
        <v>18</v>
      </c>
      <c r="E69" s="35"/>
      <c r="F69" s="36"/>
      <c r="G69" s="54">
        <f>G10+G15+G20+G25+G30+G35+G40+G45+G51+G56+G64</f>
        <v>18740974</v>
      </c>
      <c r="H69" s="54">
        <f>H10+H15+H20+H25+H30+H40+H53+H56+H64+H35</f>
        <v>12259484</v>
      </c>
      <c r="I69" s="54">
        <f>I10+I45+I64+I51</f>
        <v>6481490</v>
      </c>
      <c r="J69" s="54">
        <f>J10+J45+J64</f>
        <v>6161490</v>
      </c>
    </row>
    <row r="70" spans="1:12" s="3" customFormat="1" ht="18" customHeight="1" x14ac:dyDescent="0.2">
      <c r="A70" s="13"/>
      <c r="B70" s="13"/>
      <c r="C70" s="13"/>
      <c r="D70" s="13"/>
      <c r="E70" s="13"/>
      <c r="F70" s="13"/>
      <c r="G70" s="13"/>
      <c r="H70" s="14"/>
      <c r="I70" s="14"/>
      <c r="J70" s="14"/>
    </row>
    <row r="71" spans="1:12" ht="21" hidden="1" customHeight="1" x14ac:dyDescent="0.2">
      <c r="A71" s="28"/>
      <c r="B71" s="28"/>
      <c r="C71" s="28"/>
      <c r="D71" s="29"/>
      <c r="E71" s="30"/>
      <c r="F71" s="30"/>
      <c r="G71" s="30"/>
      <c r="H71" s="30"/>
      <c r="I71" s="30"/>
      <c r="J71" s="30"/>
    </row>
    <row r="72" spans="1:12" s="11" customFormat="1" ht="66.75" customHeight="1" x14ac:dyDescent="0.3">
      <c r="A72" s="28"/>
      <c r="B72" s="101" t="s">
        <v>40</v>
      </c>
      <c r="C72" s="101"/>
      <c r="D72" s="101"/>
      <c r="E72" s="101"/>
      <c r="F72" s="31"/>
      <c r="G72" s="31"/>
      <c r="H72" s="32"/>
      <c r="I72" s="104" t="s">
        <v>41</v>
      </c>
      <c r="J72" s="104"/>
      <c r="K72" s="10"/>
      <c r="L72" s="10"/>
    </row>
  </sheetData>
  <sheetProtection selectLockedCells="1" selectUnlockedCells="1"/>
  <mergeCells count="27">
    <mergeCell ref="I62:I63"/>
    <mergeCell ref="J62:J63"/>
    <mergeCell ref="B72:E72"/>
    <mergeCell ref="I8:J8"/>
    <mergeCell ref="I72:J72"/>
    <mergeCell ref="G62:G63"/>
    <mergeCell ref="H62:H63"/>
    <mergeCell ref="F62:F63"/>
    <mergeCell ref="I1:J1"/>
    <mergeCell ref="I2:J2"/>
    <mergeCell ref="I3:J3"/>
    <mergeCell ref="A4:J4"/>
    <mergeCell ref="A8:A9"/>
    <mergeCell ref="B8:B9"/>
    <mergeCell ref="C8:C9"/>
    <mergeCell ref="A6:C6"/>
    <mergeCell ref="A5:C5"/>
    <mergeCell ref="G8:G9"/>
    <mergeCell ref="H8:H9"/>
    <mergeCell ref="D8:D9"/>
    <mergeCell ref="E8:E9"/>
    <mergeCell ref="F8:F9"/>
    <mergeCell ref="A62:A63"/>
    <mergeCell ref="B62:B63"/>
    <mergeCell ref="C62:C63"/>
    <mergeCell ref="D62:D63"/>
    <mergeCell ref="E62:E63"/>
  </mergeCells>
  <printOptions horizontalCentered="1"/>
  <pageMargins left="0.59055118110236227" right="0.19685039370078741" top="0.59055118110236227" bottom="1.1811023622047245" header="0" footer="0"/>
  <pageSetup paperSize="9" scale="42" firstPageNumber="0" orientation="landscape" r:id="rId1"/>
  <headerFooter differentFirst="1" alignWithMargins="0">
    <oddHeader>&amp;C&amp;14&amp;P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полний </vt:lpstr>
      <vt:lpstr>'полний '!Excel_BuiltIn_Print_Titles</vt:lpstr>
      <vt:lpstr>'полний '!Z_96E2A35E_4A48_419F_9E38_8CEFA5D27C66_.wvu.PrintArea</vt:lpstr>
      <vt:lpstr>'полний '!Z_96E2A35E_4A48_419F_9E38_8CEFA5D27C66_.wvu.PrintTitles</vt:lpstr>
      <vt:lpstr>'полний '!Z_ABBD498D_3D2F_4E62_985A_EF1DC4D9DC47_.wvu.PrintArea</vt:lpstr>
      <vt:lpstr>'полний '!Z_ABBD498D_3D2F_4E62_985A_EF1DC4D9DC47_.wvu.PrintTitles</vt:lpstr>
      <vt:lpstr>'полний '!Z_E02D48B6_D0D9_4E6E_B70D_8E13580A6528_.wvu.PrintArea</vt:lpstr>
      <vt:lpstr>'полний '!Z_E02D48B6_D0D9_4E6E_B70D_8E13580A6528_.wvu.PrintTitles</vt:lpstr>
      <vt:lpstr>'полний '!Заголовки_для_печати</vt:lpstr>
      <vt:lpstr>'полний 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2020-12-09T09:28:18Z</cp:lastPrinted>
  <dcterms:created xsi:type="dcterms:W3CDTF">2017-12-18T15:55:26Z</dcterms:created>
  <dcterms:modified xsi:type="dcterms:W3CDTF">2020-12-10T07:57:24Z</dcterms:modified>
  <cp:category/>
  <cp:contentStatus/>
</cp:coreProperties>
</file>